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gc\Model Development\SustainSahel\Scenarios\Tools\"/>
    </mc:Choice>
  </mc:AlternateContent>
  <xr:revisionPtr revIDLastSave="0" documentId="13_ncr:1_{86ACBD2D-6BAD-4D07-BC10-8FDF77F30DFE}" xr6:coauthVersionLast="47" xr6:coauthVersionMax="47" xr10:uidLastSave="{00000000-0000-0000-0000-000000000000}"/>
  <bookViews>
    <workbookView xWindow="-108" yWindow="-108" windowWidth="23256" windowHeight="12576" xr2:uid="{C2A0467A-17B2-461E-9D86-BFB81FC87F67}"/>
  </bookViews>
  <sheets>
    <sheet name="Instructions" sheetId="13" r:id="rId1"/>
    <sheet name="Setting" sheetId="2" r:id="rId2"/>
    <sheet name="Calibration" sheetId="8" r:id="rId3"/>
    <sheet name="Scenarios" sheetId="11" r:id="rId4"/>
    <sheet name="Summary" sheetId="7" r:id="rId5"/>
    <sheet name="Crop_Tree" sheetId="4" r:id="rId6"/>
    <sheet name="Livestock" sheetId="3" r:id="rId7"/>
    <sheet name="Manure" sheetId="1" r:id="rId8"/>
    <sheet name="ResiduesFeed" sheetId="9" r:id="rId9"/>
    <sheet name="Soil" sheetId="5" r:id="rId10"/>
    <sheet name="CopyLink2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" l="1"/>
  <c r="K10" i="3"/>
  <c r="L10" i="3"/>
  <c r="N10" i="3"/>
  <c r="O10" i="3"/>
  <c r="P10" i="3"/>
  <c r="Q10" i="3" s="1"/>
  <c r="R10" i="3"/>
  <c r="S10" i="3"/>
  <c r="T10" i="3"/>
  <c r="U10" i="3"/>
  <c r="V10" i="3"/>
  <c r="W10" i="3"/>
  <c r="X10" i="3"/>
  <c r="M10" i="3" l="1"/>
  <c r="F21" i="5" l="1"/>
  <c r="F19" i="5"/>
  <c r="F21" i="9"/>
  <c r="F19" i="9"/>
  <c r="F22" i="9"/>
  <c r="F21" i="1"/>
  <c r="F19" i="1"/>
  <c r="F21" i="3"/>
  <c r="F19" i="3"/>
  <c r="A22" i="4"/>
  <c r="B22" i="4"/>
  <c r="C22" i="4"/>
  <c r="D22" i="4"/>
  <c r="E22" i="4"/>
  <c r="F22" i="4"/>
  <c r="F22" i="1" s="1"/>
  <c r="G22" i="4"/>
  <c r="H22" i="4"/>
  <c r="I22" i="4"/>
  <c r="K22" i="4"/>
  <c r="N22" i="4" s="1"/>
  <c r="L22" i="4"/>
  <c r="M22" i="4"/>
  <c r="O22" i="4"/>
  <c r="P22" i="4"/>
  <c r="R22" i="4"/>
  <c r="U22" i="4" s="1"/>
  <c r="S22" i="4"/>
  <c r="T22" i="4"/>
  <c r="V22" i="4"/>
  <c r="W22" i="4"/>
  <c r="Y22" i="4"/>
  <c r="Z22" i="4"/>
  <c r="AA22" i="4"/>
  <c r="AB22" i="4"/>
  <c r="AC22" i="4"/>
  <c r="AD22" i="4"/>
  <c r="AF22" i="4"/>
  <c r="AG22" i="4"/>
  <c r="AH22" i="4"/>
  <c r="AJ22" i="4"/>
  <c r="AK22" i="4"/>
  <c r="AM22" i="4"/>
  <c r="AN22" i="4"/>
  <c r="AO22" i="4"/>
  <c r="AP22" i="4"/>
  <c r="AQ22" i="4"/>
  <c r="F18" i="4"/>
  <c r="F18" i="9" s="1"/>
  <c r="F20" i="4"/>
  <c r="AQ20" i="7" s="1"/>
  <c r="F20" i="3" l="1"/>
  <c r="F20" i="1"/>
  <c r="F20" i="9"/>
  <c r="F20" i="5"/>
  <c r="F20" i="7"/>
  <c r="U20" i="7"/>
  <c r="F22" i="5"/>
  <c r="F22" i="3"/>
  <c r="F22" i="7"/>
  <c r="U22" i="7"/>
  <c r="AI22" i="4"/>
  <c r="AQ22" i="7"/>
  <c r="F18" i="5"/>
  <c r="F18" i="3"/>
  <c r="U18" i="7"/>
  <c r="F18" i="7"/>
  <c r="F18" i="1"/>
  <c r="AQ18" i="7"/>
  <c r="AV22" i="7"/>
  <c r="AV21" i="7"/>
  <c r="AV20" i="7"/>
  <c r="AV19" i="7"/>
  <c r="AV18" i="7"/>
  <c r="AV15" i="7"/>
  <c r="AV14" i="7"/>
  <c r="AV12" i="7"/>
  <c r="AV11" i="7"/>
  <c r="AV10" i="7"/>
  <c r="AV9" i="7"/>
  <c r="I15" i="3"/>
  <c r="AC22" i="5" l="1"/>
  <c r="AC21" i="5"/>
  <c r="AC15" i="5"/>
  <c r="AC14" i="5"/>
  <c r="AC11" i="5"/>
  <c r="AC12" i="5"/>
  <c r="AJ22" i="7" l="1"/>
  <c r="AP20" i="4"/>
  <c r="AO20" i="4"/>
  <c r="AN20" i="4"/>
  <c r="AM20" i="4"/>
  <c r="AQ20" i="4" s="1"/>
  <c r="AJ20" i="7" s="1"/>
  <c r="AP18" i="4"/>
  <c r="AO18" i="4"/>
  <c r="AN18" i="4"/>
  <c r="AQ18" i="4" s="1"/>
  <c r="AJ18" i="7" s="1"/>
  <c r="AM18" i="4"/>
  <c r="BA15" i="7"/>
  <c r="AE15" i="5"/>
  <c r="AD15" i="5"/>
  <c r="AB15" i="5"/>
  <c r="AZ15" i="7" s="1"/>
  <c r="Z15" i="5"/>
  <c r="Y15" i="5"/>
  <c r="X15" i="5"/>
  <c r="W15" i="5"/>
  <c r="AY15" i="7" s="1"/>
  <c r="V15" i="5"/>
  <c r="AX15" i="7" s="1"/>
  <c r="T15" i="5"/>
  <c r="S15" i="5"/>
  <c r="R15" i="5"/>
  <c r="Q15" i="5"/>
  <c r="P15" i="5"/>
  <c r="N15" i="5"/>
  <c r="M15" i="5"/>
  <c r="L15" i="5"/>
  <c r="K15" i="5"/>
  <c r="J15" i="5"/>
  <c r="I15" i="5"/>
  <c r="H15" i="5"/>
  <c r="G15" i="5"/>
  <c r="E15" i="5"/>
  <c r="D15" i="5"/>
  <c r="C15" i="5"/>
  <c r="B15" i="5"/>
  <c r="A15" i="5"/>
  <c r="I15" i="9"/>
  <c r="H15" i="9"/>
  <c r="G15" i="9"/>
  <c r="E15" i="9"/>
  <c r="D15" i="9"/>
  <c r="C15" i="9"/>
  <c r="B15" i="9"/>
  <c r="A15" i="9"/>
  <c r="I15" i="1"/>
  <c r="Q15" i="1"/>
  <c r="T15" i="1" s="1"/>
  <c r="V15" i="1" s="1"/>
  <c r="P15" i="1"/>
  <c r="S15" i="1" s="1"/>
  <c r="U15" i="1" s="1"/>
  <c r="L15" i="1"/>
  <c r="K15" i="1"/>
  <c r="J15" i="1"/>
  <c r="H15" i="1"/>
  <c r="G15" i="1"/>
  <c r="E15" i="1"/>
  <c r="D15" i="1"/>
  <c r="C15" i="1"/>
  <c r="B15" i="1"/>
  <c r="A15" i="1"/>
  <c r="X15" i="3"/>
  <c r="W15" i="3"/>
  <c r="V15" i="3"/>
  <c r="U15" i="3"/>
  <c r="AE15" i="7" s="1"/>
  <c r="T15" i="3"/>
  <c r="BB15" i="7" s="1"/>
  <c r="S15" i="3"/>
  <c r="R15" i="3"/>
  <c r="N15" i="7" s="1"/>
  <c r="P15" i="3"/>
  <c r="O15" i="3"/>
  <c r="N15" i="3"/>
  <c r="L15" i="3"/>
  <c r="L15" i="7" s="1"/>
  <c r="K15" i="3"/>
  <c r="AQ15" i="9" s="1"/>
  <c r="J15" i="3"/>
  <c r="H15" i="3"/>
  <c r="G15" i="3"/>
  <c r="E15" i="3"/>
  <c r="D15" i="3"/>
  <c r="C15" i="3"/>
  <c r="B15" i="3"/>
  <c r="A15" i="3"/>
  <c r="I15" i="4"/>
  <c r="AT15" i="7" s="1"/>
  <c r="AK15" i="4"/>
  <c r="V15" i="9" s="1"/>
  <c r="AJ15" i="4"/>
  <c r="U15" i="9" s="1"/>
  <c r="AH15" i="4"/>
  <c r="S15" i="9" s="1"/>
  <c r="AG15" i="4"/>
  <c r="R15" i="9" s="1"/>
  <c r="AF15" i="4"/>
  <c r="Q15" i="9" s="1"/>
  <c r="AD15" i="4"/>
  <c r="O15" i="9" s="1"/>
  <c r="AD15" i="9" s="1"/>
  <c r="Z15" i="7" s="1"/>
  <c r="AC15" i="4"/>
  <c r="N15" i="9" s="1"/>
  <c r="AA15" i="4"/>
  <c r="L15" i="9" s="1"/>
  <c r="Z15" i="4"/>
  <c r="Y15" i="4"/>
  <c r="J15" i="9" s="1"/>
  <c r="W15" i="4"/>
  <c r="V15" i="4"/>
  <c r="T15" i="4"/>
  <c r="S15" i="4"/>
  <c r="R15" i="4"/>
  <c r="P15" i="4"/>
  <c r="X15" i="9" s="1"/>
  <c r="Z15" i="9" s="1"/>
  <c r="AA15" i="7" s="1"/>
  <c r="O15" i="4"/>
  <c r="K15" i="7" s="1"/>
  <c r="M15" i="4"/>
  <c r="L15" i="4"/>
  <c r="K15" i="4"/>
  <c r="H15" i="4"/>
  <c r="H15" i="7" s="1"/>
  <c r="G15" i="4"/>
  <c r="G15" i="7" s="1"/>
  <c r="E15" i="4"/>
  <c r="E15" i="7" s="1"/>
  <c r="D15" i="4"/>
  <c r="D15" i="7" s="1"/>
  <c r="C15" i="4"/>
  <c r="AN15" i="7" s="1"/>
  <c r="B15" i="4"/>
  <c r="B15" i="7" s="1"/>
  <c r="A15" i="4"/>
  <c r="A15" i="7" s="1"/>
  <c r="AC15" i="9" l="1"/>
  <c r="AB15" i="4"/>
  <c r="M15" i="9" s="1"/>
  <c r="N15" i="4"/>
  <c r="J15" i="7" s="1"/>
  <c r="I15" i="7"/>
  <c r="S15" i="7"/>
  <c r="AW15" i="7"/>
  <c r="X15" i="7"/>
  <c r="Q15" i="3"/>
  <c r="M15" i="7" s="1"/>
  <c r="M15" i="3"/>
  <c r="X15" i="1"/>
  <c r="K15" i="9"/>
  <c r="U15" i="4"/>
  <c r="Y15" i="7" s="1"/>
  <c r="Q15" i="7"/>
  <c r="AM15" i="7"/>
  <c r="T15" i="7"/>
  <c r="AO15" i="7"/>
  <c r="V15" i="7"/>
  <c r="AP15" i="7"/>
  <c r="W15" i="7"/>
  <c r="AR15" i="7"/>
  <c r="AS15" i="7"/>
  <c r="AU15" i="7"/>
  <c r="AI15" i="4"/>
  <c r="T15" i="9" s="1"/>
  <c r="AB15" i="9" s="1"/>
  <c r="AV15" i="9" s="1"/>
  <c r="AF15" i="7" s="1"/>
  <c r="AW15" i="9"/>
  <c r="AL15" i="9"/>
  <c r="AS15" i="9" s="1"/>
  <c r="AX15" i="9"/>
  <c r="AG15" i="7" s="1"/>
  <c r="AM15" i="9"/>
  <c r="AC15" i="7" s="1"/>
  <c r="AY15" i="9"/>
  <c r="AH15" i="7" s="1"/>
  <c r="AN15" i="9"/>
  <c r="N15" i="1"/>
  <c r="W15" i="1"/>
  <c r="AK15" i="9" l="1"/>
  <c r="AT15" i="9"/>
  <c r="AD15" i="7"/>
  <c r="O15" i="1"/>
  <c r="AI15" i="7"/>
  <c r="G14" i="11"/>
  <c r="F14" i="11"/>
  <c r="E14" i="11"/>
  <c r="D14" i="11"/>
  <c r="B14" i="11"/>
  <c r="A14" i="11"/>
  <c r="G12" i="11"/>
  <c r="F12" i="11"/>
  <c r="E12" i="11"/>
  <c r="D12" i="11"/>
  <c r="B12" i="11"/>
  <c r="A12" i="11"/>
  <c r="G11" i="11"/>
  <c r="F11" i="11"/>
  <c r="E11" i="11"/>
  <c r="D11" i="11"/>
  <c r="B11" i="11"/>
  <c r="A11" i="11"/>
  <c r="H22" i="11"/>
  <c r="G22" i="11"/>
  <c r="F22" i="11"/>
  <c r="E22" i="11"/>
  <c r="D22" i="11"/>
  <c r="C22" i="11"/>
  <c r="B22" i="11"/>
  <c r="A22" i="11"/>
  <c r="G21" i="11"/>
  <c r="F21" i="11"/>
  <c r="E21" i="11"/>
  <c r="D21" i="11"/>
  <c r="C21" i="11"/>
  <c r="B21" i="11"/>
  <c r="A21" i="11"/>
  <c r="F20" i="11"/>
  <c r="E20" i="11"/>
  <c r="D20" i="11"/>
  <c r="C20" i="11"/>
  <c r="B20" i="11"/>
  <c r="A20" i="11"/>
  <c r="E19" i="11"/>
  <c r="D19" i="11"/>
  <c r="C19" i="11"/>
  <c r="B19" i="11"/>
  <c r="A19" i="11"/>
  <c r="F18" i="11"/>
  <c r="E18" i="11"/>
  <c r="D18" i="11"/>
  <c r="C18" i="11"/>
  <c r="B18" i="11"/>
  <c r="A18" i="11"/>
  <c r="I22" i="5"/>
  <c r="I22" i="9"/>
  <c r="I22" i="1"/>
  <c r="I22" i="3"/>
  <c r="AE22" i="5"/>
  <c r="AD22" i="5"/>
  <c r="BA22" i="7"/>
  <c r="AB22" i="5"/>
  <c r="AZ22" i="7" s="1"/>
  <c r="Z22" i="5"/>
  <c r="Y22" i="5"/>
  <c r="X22" i="5"/>
  <c r="W22" i="5"/>
  <c r="AY22" i="7" s="1"/>
  <c r="V22" i="5"/>
  <c r="AX22" i="7" s="1"/>
  <c r="T22" i="5"/>
  <c r="S22" i="5"/>
  <c r="R22" i="5"/>
  <c r="Q22" i="5"/>
  <c r="P22" i="5"/>
  <c r="N22" i="5"/>
  <c r="M22" i="5"/>
  <c r="L22" i="5"/>
  <c r="K22" i="5"/>
  <c r="J22" i="5"/>
  <c r="H22" i="5"/>
  <c r="G22" i="5"/>
  <c r="E22" i="5"/>
  <c r="D22" i="5"/>
  <c r="C22" i="5"/>
  <c r="B22" i="5"/>
  <c r="A22" i="5"/>
  <c r="H22" i="9"/>
  <c r="G22" i="9"/>
  <c r="E22" i="9"/>
  <c r="D22" i="9"/>
  <c r="C22" i="9"/>
  <c r="B22" i="9"/>
  <c r="A22" i="9"/>
  <c r="Q22" i="1"/>
  <c r="T22" i="1" s="1"/>
  <c r="V22" i="1" s="1"/>
  <c r="P22" i="1"/>
  <c r="S22" i="1" s="1"/>
  <c r="U22" i="1" s="1"/>
  <c r="L22" i="1"/>
  <c r="K22" i="1"/>
  <c r="J22" i="1"/>
  <c r="H22" i="1"/>
  <c r="G22" i="1"/>
  <c r="E22" i="1"/>
  <c r="D22" i="1"/>
  <c r="C22" i="1"/>
  <c r="B22" i="1"/>
  <c r="A22" i="1"/>
  <c r="X22" i="3"/>
  <c r="W22" i="3"/>
  <c r="V22" i="3"/>
  <c r="U22" i="3"/>
  <c r="AE22" i="7" s="1"/>
  <c r="T22" i="3"/>
  <c r="BB22" i="7" s="1"/>
  <c r="S22" i="3"/>
  <c r="R22" i="3"/>
  <c r="N22" i="7" s="1"/>
  <c r="P22" i="3"/>
  <c r="O22" i="3"/>
  <c r="N22" i="3"/>
  <c r="L22" i="3"/>
  <c r="L22" i="7" s="1"/>
  <c r="K22" i="3"/>
  <c r="AQ22" i="9" s="1"/>
  <c r="J22" i="3"/>
  <c r="H22" i="3"/>
  <c r="G22" i="3"/>
  <c r="E22" i="3"/>
  <c r="D22" i="3"/>
  <c r="C22" i="3"/>
  <c r="B22" i="3"/>
  <c r="A22" i="3"/>
  <c r="V22" i="9"/>
  <c r="U22" i="9"/>
  <c r="S22" i="9"/>
  <c r="R22" i="9"/>
  <c r="O22" i="9"/>
  <c r="AD22" i="9" s="1"/>
  <c r="Z22" i="7" s="1"/>
  <c r="N22" i="9"/>
  <c r="L22" i="9"/>
  <c r="K22" i="9"/>
  <c r="X22" i="9"/>
  <c r="Z22" i="9" s="1"/>
  <c r="K22" i="7"/>
  <c r="W22" i="7"/>
  <c r="V22" i="7"/>
  <c r="T22" i="7"/>
  <c r="AO22" i="7"/>
  <c r="C22" i="7"/>
  <c r="B22" i="7"/>
  <c r="A22" i="7"/>
  <c r="Q22" i="3" l="1"/>
  <c r="M22" i="7" s="1"/>
  <c r="I22" i="7"/>
  <c r="AT22" i="7"/>
  <c r="X22" i="7"/>
  <c r="AR15" i="9"/>
  <c r="AB15" i="7"/>
  <c r="Q22" i="7"/>
  <c r="AW22" i="7"/>
  <c r="H22" i="7"/>
  <c r="D22" i="7"/>
  <c r="AU22" i="7"/>
  <c r="AC22" i="9"/>
  <c r="AW22" i="9" s="1"/>
  <c r="T22" i="9"/>
  <c r="X22" i="1"/>
  <c r="AS22" i="7"/>
  <c r="AY22" i="9"/>
  <c r="AH22" i="7" s="1"/>
  <c r="AA22" i="7"/>
  <c r="Q22" i="9"/>
  <c r="AN22" i="7"/>
  <c r="S22" i="7"/>
  <c r="J22" i="7"/>
  <c r="AM22" i="7"/>
  <c r="R22" i="7"/>
  <c r="Y22" i="7"/>
  <c r="M22" i="9"/>
  <c r="M22" i="3"/>
  <c r="J22" i="9"/>
  <c r="G22" i="7"/>
  <c r="E22" i="7"/>
  <c r="AR22" i="7"/>
  <c r="AP22" i="7"/>
  <c r="AX22" i="9"/>
  <c r="AG22" i="7" s="1"/>
  <c r="AM22" i="9"/>
  <c r="AC22" i="7" s="1"/>
  <c r="AN22" i="9"/>
  <c r="N22" i="1"/>
  <c r="W22" i="1"/>
  <c r="AL22" i="9" l="1"/>
  <c r="AS22" i="9" s="1"/>
  <c r="AB22" i="9"/>
  <c r="AV22" i="9" s="1"/>
  <c r="AF22" i="7" s="1"/>
  <c r="AT22" i="9"/>
  <c r="AD22" i="7"/>
  <c r="AK22" i="9"/>
  <c r="O22" i="1"/>
  <c r="AI22" i="7"/>
  <c r="AR22" i="9" l="1"/>
  <c r="AB22" i="7"/>
  <c r="AE14" i="5" l="1"/>
  <c r="AD14" i="5"/>
  <c r="BA14" i="7"/>
  <c r="AB14" i="5"/>
  <c r="AZ14" i="7" s="1"/>
  <c r="Z14" i="5"/>
  <c r="Y14" i="5"/>
  <c r="X14" i="5"/>
  <c r="W14" i="5"/>
  <c r="AY14" i="7" s="1"/>
  <c r="V14" i="5"/>
  <c r="AX14" i="7" s="1"/>
  <c r="T14" i="5"/>
  <c r="S14" i="5"/>
  <c r="R14" i="5"/>
  <c r="Q14" i="5"/>
  <c r="P14" i="5"/>
  <c r="N14" i="5"/>
  <c r="M14" i="5"/>
  <c r="L14" i="5"/>
  <c r="K14" i="5"/>
  <c r="J14" i="5"/>
  <c r="H14" i="5"/>
  <c r="G14" i="5"/>
  <c r="E14" i="5"/>
  <c r="D14" i="5"/>
  <c r="C14" i="5"/>
  <c r="B14" i="5"/>
  <c r="A14" i="5"/>
  <c r="H14" i="9"/>
  <c r="G14" i="9"/>
  <c r="E14" i="9"/>
  <c r="D14" i="9"/>
  <c r="C14" i="9"/>
  <c r="B14" i="9"/>
  <c r="A14" i="9"/>
  <c r="Q14" i="1"/>
  <c r="T14" i="1" s="1"/>
  <c r="P14" i="1"/>
  <c r="S14" i="1" s="1"/>
  <c r="U14" i="1" s="1"/>
  <c r="L14" i="1"/>
  <c r="K14" i="1"/>
  <c r="J14" i="1"/>
  <c r="N14" i="1" s="1"/>
  <c r="H14" i="1"/>
  <c r="G14" i="1"/>
  <c r="E14" i="1"/>
  <c r="D14" i="1"/>
  <c r="C14" i="1"/>
  <c r="B14" i="1"/>
  <c r="A14" i="1"/>
  <c r="X14" i="3"/>
  <c r="W14" i="3"/>
  <c r="V14" i="3"/>
  <c r="U14" i="3"/>
  <c r="AE14" i="7" s="1"/>
  <c r="T14" i="3"/>
  <c r="BB14" i="7" s="1"/>
  <c r="S14" i="3"/>
  <c r="R14" i="3"/>
  <c r="N14" i="7" s="1"/>
  <c r="P14" i="3"/>
  <c r="O14" i="3"/>
  <c r="N14" i="3"/>
  <c r="L14" i="3"/>
  <c r="L14" i="7" s="1"/>
  <c r="K14" i="3"/>
  <c r="AQ14" i="9" s="1"/>
  <c r="J14" i="3"/>
  <c r="H14" i="3"/>
  <c r="G14" i="3"/>
  <c r="E14" i="3"/>
  <c r="D14" i="3"/>
  <c r="C14" i="3"/>
  <c r="B14" i="3"/>
  <c r="A14" i="3"/>
  <c r="AK14" i="4"/>
  <c r="V14" i="9" s="1"/>
  <c r="AJ14" i="4"/>
  <c r="U14" i="9" s="1"/>
  <c r="AH14" i="4"/>
  <c r="S14" i="9" s="1"/>
  <c r="AG14" i="4"/>
  <c r="R14" i="9" s="1"/>
  <c r="AF14" i="4"/>
  <c r="Q14" i="9" s="1"/>
  <c r="AD14" i="4"/>
  <c r="O14" i="9" s="1"/>
  <c r="AD14" i="9" s="1"/>
  <c r="Z14" i="7" s="1"/>
  <c r="AC14" i="4"/>
  <c r="N14" i="9" s="1"/>
  <c r="AC14" i="9" s="1"/>
  <c r="AW14" i="9" s="1"/>
  <c r="AA14" i="4"/>
  <c r="L14" i="9" s="1"/>
  <c r="Z14" i="4"/>
  <c r="K14" i="9" s="1"/>
  <c r="Y14" i="4"/>
  <c r="W14" i="4"/>
  <c r="V14" i="4"/>
  <c r="T14" i="4"/>
  <c r="S14" i="4"/>
  <c r="R14" i="4"/>
  <c r="P14" i="4"/>
  <c r="X14" i="9" s="1"/>
  <c r="Z14" i="9" s="1"/>
  <c r="AA14" i="7" s="1"/>
  <c r="O14" i="4"/>
  <c r="K14" i="7" s="1"/>
  <c r="M14" i="4"/>
  <c r="L14" i="4"/>
  <c r="K14" i="4"/>
  <c r="H14" i="4"/>
  <c r="G14" i="4"/>
  <c r="E14" i="4"/>
  <c r="D14" i="4"/>
  <c r="C14" i="4"/>
  <c r="AN14" i="7" s="1"/>
  <c r="B14" i="4"/>
  <c r="A14" i="4"/>
  <c r="A14" i="7" s="1"/>
  <c r="AB14" i="4" l="1"/>
  <c r="M14" i="9" s="1"/>
  <c r="AW14" i="7"/>
  <c r="Q14" i="3"/>
  <c r="M14" i="7" s="1"/>
  <c r="N14" i="4"/>
  <c r="J14" i="7" s="1"/>
  <c r="D14" i="7"/>
  <c r="S14" i="7"/>
  <c r="AO14" i="7"/>
  <c r="B14" i="7"/>
  <c r="Q14" i="7"/>
  <c r="AM14" i="7"/>
  <c r="M14" i="3"/>
  <c r="E14" i="7"/>
  <c r="T14" i="7"/>
  <c r="AP14" i="7"/>
  <c r="G14" i="7"/>
  <c r="V14" i="7"/>
  <c r="AR14" i="7"/>
  <c r="AS14" i="7"/>
  <c r="H14" i="7"/>
  <c r="W14" i="7"/>
  <c r="O14" i="1"/>
  <c r="AI14" i="7"/>
  <c r="AU14" i="7"/>
  <c r="AY14" i="9"/>
  <c r="AH14" i="7" s="1"/>
  <c r="U14" i="4"/>
  <c r="Y14" i="7" s="1"/>
  <c r="J14" i="9"/>
  <c r="AI14" i="4"/>
  <c r="T14" i="9" s="1"/>
  <c r="AB14" i="9" s="1"/>
  <c r="W14" i="1"/>
  <c r="AX14" i="9"/>
  <c r="AG14" i="7" s="1"/>
  <c r="AM14" i="9"/>
  <c r="AC14" i="7" s="1"/>
  <c r="AL14" i="9"/>
  <c r="AS14" i="9" s="1"/>
  <c r="AN14" i="9"/>
  <c r="AD14" i="7" s="1"/>
  <c r="X14" i="1"/>
  <c r="V14" i="1"/>
  <c r="AV14" i="9" l="1"/>
  <c r="AF14" i="7" s="1"/>
  <c r="AK14" i="9"/>
  <c r="AB14" i="7" s="1"/>
  <c r="AT14" i="9"/>
  <c r="AR14" i="9" l="1"/>
  <c r="W21" i="5" l="1"/>
  <c r="AY21" i="7" s="1"/>
  <c r="Q21" i="5"/>
  <c r="BA21" i="7"/>
  <c r="W12" i="5"/>
  <c r="AY12" i="7" s="1"/>
  <c r="V12" i="5"/>
  <c r="AX12" i="7" s="1"/>
  <c r="W11" i="5"/>
  <c r="AY11" i="7" s="1"/>
  <c r="V11" i="5"/>
  <c r="AX11" i="7" s="1"/>
  <c r="P12" i="5"/>
  <c r="P11" i="5"/>
  <c r="Q12" i="5"/>
  <c r="Q11" i="5"/>
  <c r="BA11" i="7"/>
  <c r="K21" i="5" l="1"/>
  <c r="J21" i="5"/>
  <c r="K12" i="5"/>
  <c r="J12" i="5"/>
  <c r="J11" i="5"/>
  <c r="K11" i="5"/>
  <c r="BA12" i="7"/>
  <c r="AB12" i="5"/>
  <c r="AZ12" i="7" s="1"/>
  <c r="AK12" i="4"/>
  <c r="V12" i="9" s="1"/>
  <c r="AD12" i="4"/>
  <c r="O12" i="9" s="1"/>
  <c r="AD12" i="9" s="1"/>
  <c r="Z12" i="7" s="1"/>
  <c r="W12" i="4"/>
  <c r="P12" i="4"/>
  <c r="X12" i="9" s="1"/>
  <c r="Z12" i="9" s="1"/>
  <c r="P10" i="5"/>
  <c r="P9" i="5"/>
  <c r="AE12" i="5"/>
  <c r="AD12" i="5"/>
  <c r="Z12" i="5"/>
  <c r="Y12" i="5"/>
  <c r="X12" i="5"/>
  <c r="T12" i="5"/>
  <c r="S12" i="5"/>
  <c r="R12" i="5"/>
  <c r="AW12" i="7" s="1"/>
  <c r="N12" i="5"/>
  <c r="M12" i="5"/>
  <c r="L12" i="5"/>
  <c r="H12" i="5"/>
  <c r="G12" i="5"/>
  <c r="E12" i="5"/>
  <c r="D12" i="5"/>
  <c r="C12" i="5"/>
  <c r="B12" i="5"/>
  <c r="A12" i="5"/>
  <c r="H12" i="9"/>
  <c r="G12" i="9"/>
  <c r="E12" i="9"/>
  <c r="D12" i="9"/>
  <c r="C12" i="9"/>
  <c r="B12" i="9"/>
  <c r="A12" i="9"/>
  <c r="Q12" i="1"/>
  <c r="T12" i="1" s="1"/>
  <c r="V12" i="1" s="1"/>
  <c r="P12" i="1"/>
  <c r="S12" i="1" s="1"/>
  <c r="U12" i="1" s="1"/>
  <c r="L12" i="1"/>
  <c r="K12" i="1"/>
  <c r="J12" i="1"/>
  <c r="H12" i="1"/>
  <c r="G12" i="1"/>
  <c r="E12" i="1"/>
  <c r="D12" i="1"/>
  <c r="C12" i="1"/>
  <c r="B12" i="1"/>
  <c r="A12" i="1"/>
  <c r="X12" i="3"/>
  <c r="W12" i="3"/>
  <c r="V12" i="3"/>
  <c r="U12" i="3"/>
  <c r="AE12" i="7" s="1"/>
  <c r="T12" i="3"/>
  <c r="BB12" i="7" s="1"/>
  <c r="S12" i="3"/>
  <c r="R12" i="3"/>
  <c r="N12" i="7" s="1"/>
  <c r="P12" i="3"/>
  <c r="Q12" i="3" s="1"/>
  <c r="M12" i="7" s="1"/>
  <c r="O12" i="3"/>
  <c r="N12" i="3"/>
  <c r="L12" i="3"/>
  <c r="L12" i="7" s="1"/>
  <c r="K12" i="3"/>
  <c r="AQ12" i="9" s="1"/>
  <c r="J12" i="3"/>
  <c r="H12" i="3"/>
  <c r="G12" i="3"/>
  <c r="E12" i="3"/>
  <c r="D12" i="3"/>
  <c r="C12" i="3"/>
  <c r="B12" i="3"/>
  <c r="A12" i="3"/>
  <c r="AJ12" i="4"/>
  <c r="U12" i="9" s="1"/>
  <c r="AH12" i="4"/>
  <c r="S12" i="9" s="1"/>
  <c r="AG12" i="4"/>
  <c r="R12" i="9" s="1"/>
  <c r="AF12" i="4"/>
  <c r="AC12" i="4"/>
  <c r="N12" i="9" s="1"/>
  <c r="AC12" i="9" s="1"/>
  <c r="AW12" i="9" s="1"/>
  <c r="AA12" i="4"/>
  <c r="L12" i="9" s="1"/>
  <c r="Z12" i="4"/>
  <c r="K12" i="9" s="1"/>
  <c r="Y12" i="4"/>
  <c r="V12" i="4"/>
  <c r="T12" i="4"/>
  <c r="S12" i="4"/>
  <c r="R12" i="4"/>
  <c r="O12" i="4"/>
  <c r="K12" i="7" s="1"/>
  <c r="M12" i="4"/>
  <c r="L12" i="4"/>
  <c r="K12" i="4"/>
  <c r="H12" i="4"/>
  <c r="G12" i="4"/>
  <c r="E12" i="4"/>
  <c r="D12" i="4"/>
  <c r="C12" i="4"/>
  <c r="AN12" i="7" s="1"/>
  <c r="B12" i="4"/>
  <c r="A12" i="4"/>
  <c r="A12" i="7" s="1"/>
  <c r="AI12" i="4" l="1"/>
  <c r="T12" i="9" s="1"/>
  <c r="X12" i="1"/>
  <c r="N12" i="4"/>
  <c r="J12" i="7" s="1"/>
  <c r="AU12" i="7"/>
  <c r="AY12" i="9"/>
  <c r="AH12" i="7" s="1"/>
  <c r="AA12" i="7"/>
  <c r="U12" i="4"/>
  <c r="Y12" i="7" s="1"/>
  <c r="Q12" i="9"/>
  <c r="Q12" i="7"/>
  <c r="AM12" i="7"/>
  <c r="B12" i="7"/>
  <c r="S12" i="7"/>
  <c r="AO12" i="7"/>
  <c r="D12" i="7"/>
  <c r="T12" i="7"/>
  <c r="AP12" i="7"/>
  <c r="E12" i="7"/>
  <c r="AR12" i="7"/>
  <c r="V12" i="7"/>
  <c r="G12" i="7"/>
  <c r="AS12" i="7"/>
  <c r="W12" i="7"/>
  <c r="H12" i="7"/>
  <c r="AX12" i="9"/>
  <c r="AG12" i="7" s="1"/>
  <c r="AB12" i="4"/>
  <c r="M12" i="9" s="1"/>
  <c r="AB12" i="9" s="1"/>
  <c r="AV12" i="9" s="1"/>
  <c r="AF12" i="7" s="1"/>
  <c r="M12" i="3"/>
  <c r="J12" i="9"/>
  <c r="AM12" i="9"/>
  <c r="AC12" i="7" s="1"/>
  <c r="AL12" i="9"/>
  <c r="AS12" i="9" s="1"/>
  <c r="AN12" i="9"/>
  <c r="N12" i="1"/>
  <c r="W12" i="1"/>
  <c r="AK12" i="9" l="1"/>
  <c r="AR12" i="9"/>
  <c r="AB12" i="7"/>
  <c r="AT12" i="9"/>
  <c r="AD12" i="7"/>
  <c r="O12" i="1"/>
  <c r="AI12" i="7"/>
  <c r="G20" i="9" l="1"/>
  <c r="AE11" i="5" l="1"/>
  <c r="AD11" i="5"/>
  <c r="AB11" i="5"/>
  <c r="AZ11" i="7" s="1"/>
  <c r="Z11" i="5"/>
  <c r="Y11" i="5"/>
  <c r="X11" i="5"/>
  <c r="T11" i="5"/>
  <c r="S11" i="5"/>
  <c r="R11" i="5"/>
  <c r="AW11" i="7" s="1"/>
  <c r="N11" i="5"/>
  <c r="M11" i="5"/>
  <c r="L11" i="5"/>
  <c r="H11" i="5"/>
  <c r="G11" i="5"/>
  <c r="E11" i="5"/>
  <c r="D11" i="5"/>
  <c r="C11" i="5"/>
  <c r="B11" i="5"/>
  <c r="A11" i="5"/>
  <c r="Q11" i="9"/>
  <c r="O11" i="9"/>
  <c r="AD11" i="9" s="1"/>
  <c r="H11" i="9"/>
  <c r="G11" i="9"/>
  <c r="E11" i="9"/>
  <c r="D11" i="9"/>
  <c r="C11" i="9"/>
  <c r="B11" i="9"/>
  <c r="A11" i="9"/>
  <c r="Q11" i="1"/>
  <c r="T11" i="1" s="1"/>
  <c r="V11" i="1" s="1"/>
  <c r="P11" i="1"/>
  <c r="S11" i="1" s="1"/>
  <c r="U11" i="1" s="1"/>
  <c r="L11" i="1"/>
  <c r="K11" i="1"/>
  <c r="J11" i="1"/>
  <c r="H11" i="1"/>
  <c r="G11" i="1"/>
  <c r="E11" i="1"/>
  <c r="D11" i="1"/>
  <c r="C11" i="1"/>
  <c r="B11" i="1"/>
  <c r="A11" i="1"/>
  <c r="X11" i="3"/>
  <c r="W11" i="3"/>
  <c r="V11" i="3"/>
  <c r="U11" i="3"/>
  <c r="AE11" i="7" s="1"/>
  <c r="T11" i="3"/>
  <c r="BB11" i="7" s="1"/>
  <c r="S11" i="3"/>
  <c r="R11" i="3"/>
  <c r="N11" i="7" s="1"/>
  <c r="P11" i="3"/>
  <c r="O11" i="3"/>
  <c r="N11" i="3"/>
  <c r="L11" i="3"/>
  <c r="L11" i="7" s="1"/>
  <c r="K11" i="3"/>
  <c r="AQ11" i="9" s="1"/>
  <c r="J11" i="3"/>
  <c r="H11" i="3"/>
  <c r="G11" i="3"/>
  <c r="E11" i="3"/>
  <c r="D11" i="3"/>
  <c r="C11" i="3"/>
  <c r="B11" i="3"/>
  <c r="A11" i="3"/>
  <c r="AK11" i="4"/>
  <c r="V11" i="9" s="1"/>
  <c r="AJ11" i="4"/>
  <c r="U11" i="9" s="1"/>
  <c r="AH11" i="4"/>
  <c r="AG11" i="4"/>
  <c r="R11" i="9" s="1"/>
  <c r="AF11" i="4"/>
  <c r="AD11" i="4"/>
  <c r="AC11" i="4"/>
  <c r="N11" i="9" s="1"/>
  <c r="AA11" i="4"/>
  <c r="L11" i="9" s="1"/>
  <c r="Z11" i="4"/>
  <c r="K11" i="9" s="1"/>
  <c r="Y11" i="4"/>
  <c r="AB11" i="4" s="1"/>
  <c r="M11" i="9" s="1"/>
  <c r="W11" i="4"/>
  <c r="V11" i="4"/>
  <c r="T11" i="4"/>
  <c r="S11" i="4"/>
  <c r="R11" i="4"/>
  <c r="P11" i="4"/>
  <c r="X11" i="9" s="1"/>
  <c r="Z11" i="9" s="1"/>
  <c r="O11" i="4"/>
  <c r="K11" i="7" s="1"/>
  <c r="N11" i="4"/>
  <c r="J11" i="7" s="1"/>
  <c r="M11" i="4"/>
  <c r="L11" i="4"/>
  <c r="K11" i="4"/>
  <c r="H11" i="4"/>
  <c r="G11" i="4"/>
  <c r="E11" i="4"/>
  <c r="D11" i="4"/>
  <c r="C11" i="4"/>
  <c r="AN11" i="7" s="1"/>
  <c r="B11" i="4"/>
  <c r="A11" i="4"/>
  <c r="A11" i="7" s="1"/>
  <c r="M11" i="3" l="1"/>
  <c r="Q11" i="3"/>
  <c r="M11" i="7" s="1"/>
  <c r="AC11" i="9"/>
  <c r="AW11" i="9" s="1"/>
  <c r="AI11" i="4"/>
  <c r="T11" i="9" s="1"/>
  <c r="AB11" i="9" s="1"/>
  <c r="AY11" i="9"/>
  <c r="AH11" i="7" s="1"/>
  <c r="AA11" i="7"/>
  <c r="AX11" i="9"/>
  <c r="AG11" i="7" s="1"/>
  <c r="Z11" i="7"/>
  <c r="S11" i="9"/>
  <c r="Q11" i="7"/>
  <c r="B11" i="7"/>
  <c r="AM11" i="7"/>
  <c r="U11" i="4"/>
  <c r="Y11" i="7" s="1"/>
  <c r="AU11" i="7"/>
  <c r="E11" i="7"/>
  <c r="AP11" i="7"/>
  <c r="T11" i="7"/>
  <c r="AR11" i="7"/>
  <c r="G11" i="7"/>
  <c r="V11" i="7"/>
  <c r="J11" i="9"/>
  <c r="S11" i="7"/>
  <c r="AO11" i="7"/>
  <c r="D11" i="7"/>
  <c r="H11" i="7"/>
  <c r="AS11" i="7"/>
  <c r="W11" i="7"/>
  <c r="X11" i="1"/>
  <c r="AL11" i="9"/>
  <c r="AS11" i="9" s="1"/>
  <c r="AM11" i="9"/>
  <c r="AC11" i="7" s="1"/>
  <c r="AN11" i="9"/>
  <c r="N11" i="1"/>
  <c r="W11" i="1"/>
  <c r="AV11" i="9" l="1"/>
  <c r="AF11" i="7" s="1"/>
  <c r="AK11" i="9"/>
  <c r="AT11" i="9"/>
  <c r="AD11" i="7"/>
  <c r="AR11" i="9"/>
  <c r="AB11" i="7"/>
  <c r="O11" i="1"/>
  <c r="AI11" i="7"/>
  <c r="A20" i="3"/>
  <c r="B20" i="3"/>
  <c r="C20" i="3"/>
  <c r="D20" i="3"/>
  <c r="E20" i="3"/>
  <c r="G20" i="3"/>
  <c r="J20" i="3"/>
  <c r="K20" i="3"/>
  <c r="AQ20" i="9" s="1"/>
  <c r="L20" i="3"/>
  <c r="N20" i="3"/>
  <c r="O20" i="3"/>
  <c r="P20" i="3"/>
  <c r="Q20" i="3" s="1"/>
  <c r="M20" i="7" s="1"/>
  <c r="R20" i="3"/>
  <c r="N20" i="7" s="1"/>
  <c r="S20" i="3"/>
  <c r="T20" i="3"/>
  <c r="BB20" i="7" s="1"/>
  <c r="U20" i="3"/>
  <c r="AE20" i="7" s="1"/>
  <c r="V20" i="3"/>
  <c r="W20" i="3"/>
  <c r="X20" i="3"/>
  <c r="H21" i="5"/>
  <c r="AE21" i="5"/>
  <c r="AD21" i="5"/>
  <c r="AB21" i="5"/>
  <c r="AZ21" i="7" s="1"/>
  <c r="Z21" i="5"/>
  <c r="Y21" i="5"/>
  <c r="X21" i="5"/>
  <c r="V21" i="5"/>
  <c r="AX21" i="7" s="1"/>
  <c r="T21" i="5"/>
  <c r="S21" i="5"/>
  <c r="R21" i="5"/>
  <c r="P21" i="5"/>
  <c r="AW21" i="7" s="1"/>
  <c r="N21" i="5"/>
  <c r="M21" i="5"/>
  <c r="L21" i="5"/>
  <c r="G21" i="5"/>
  <c r="E21" i="5"/>
  <c r="D21" i="5"/>
  <c r="C21" i="5"/>
  <c r="B21" i="5"/>
  <c r="A21" i="5"/>
  <c r="G20" i="5"/>
  <c r="AE20" i="5"/>
  <c r="AD20" i="5"/>
  <c r="AB20" i="5"/>
  <c r="AZ20" i="7" s="1"/>
  <c r="Z20" i="5"/>
  <c r="Y20" i="5"/>
  <c r="X20" i="5"/>
  <c r="V20" i="5"/>
  <c r="AX20" i="7" s="1"/>
  <c r="T20" i="5"/>
  <c r="S20" i="5"/>
  <c r="R20" i="5"/>
  <c r="P20" i="5"/>
  <c r="N20" i="5"/>
  <c r="M20" i="5"/>
  <c r="L20" i="5"/>
  <c r="J20" i="5"/>
  <c r="E20" i="5"/>
  <c r="D20" i="5"/>
  <c r="C20" i="5"/>
  <c r="B20" i="5"/>
  <c r="A20" i="5"/>
  <c r="E20" i="9"/>
  <c r="D20" i="9"/>
  <c r="C20" i="9"/>
  <c r="B20" i="9"/>
  <c r="A20" i="9"/>
  <c r="Q20" i="1"/>
  <c r="T20" i="1" s="1"/>
  <c r="V20" i="1" s="1"/>
  <c r="P20" i="1"/>
  <c r="S20" i="1" s="1"/>
  <c r="U20" i="1" s="1"/>
  <c r="L20" i="1"/>
  <c r="K20" i="1"/>
  <c r="J20" i="1"/>
  <c r="G20" i="1"/>
  <c r="E20" i="1"/>
  <c r="D20" i="1"/>
  <c r="C20" i="1"/>
  <c r="B20" i="1"/>
  <c r="A20" i="1"/>
  <c r="AJ20" i="4"/>
  <c r="U20" i="9" s="1"/>
  <c r="AH20" i="4"/>
  <c r="S20" i="9" s="1"/>
  <c r="AG20" i="4"/>
  <c r="R20" i="9" s="1"/>
  <c r="AF20" i="4"/>
  <c r="Q20" i="9" s="1"/>
  <c r="AC20" i="4"/>
  <c r="N20" i="9" s="1"/>
  <c r="AA20" i="4"/>
  <c r="L20" i="9" s="1"/>
  <c r="Z20" i="4"/>
  <c r="K20" i="9" s="1"/>
  <c r="Y20" i="4"/>
  <c r="J20" i="9" s="1"/>
  <c r="V20" i="4"/>
  <c r="T20" i="4"/>
  <c r="S20" i="4"/>
  <c r="R20" i="4"/>
  <c r="O20" i="4"/>
  <c r="K20" i="7" s="1"/>
  <c r="M20" i="4"/>
  <c r="L20" i="4"/>
  <c r="K20" i="4"/>
  <c r="G20" i="4"/>
  <c r="E20" i="4"/>
  <c r="D20" i="4"/>
  <c r="C20" i="4"/>
  <c r="B20" i="4"/>
  <c r="A20" i="4"/>
  <c r="A20" i="7" s="1"/>
  <c r="AU20" i="7" l="1"/>
  <c r="AW20" i="7"/>
  <c r="M20" i="3"/>
  <c r="L20" i="7"/>
  <c r="R20" i="7"/>
  <c r="AN20" i="7"/>
  <c r="C20" i="7"/>
  <c r="D20" i="7"/>
  <c r="AO20" i="7"/>
  <c r="S20" i="7"/>
  <c r="AR20" i="7"/>
  <c r="V20" i="7"/>
  <c r="G20" i="7"/>
  <c r="Q20" i="7"/>
  <c r="B20" i="7"/>
  <c r="AM20" i="7"/>
  <c r="E20" i="7"/>
  <c r="AP20" i="7"/>
  <c r="T20" i="7"/>
  <c r="N20" i="4"/>
  <c r="J20" i="7" s="1"/>
  <c r="AC20" i="9"/>
  <c r="U20" i="4"/>
  <c r="Y20" i="7" s="1"/>
  <c r="X20" i="1"/>
  <c r="AB20" i="4"/>
  <c r="M20" i="9" s="1"/>
  <c r="AI20" i="4"/>
  <c r="T20" i="9" s="1"/>
  <c r="AW20" i="9"/>
  <c r="AL20" i="9"/>
  <c r="AS20" i="9" s="1"/>
  <c r="N20" i="1"/>
  <c r="W20" i="1"/>
  <c r="O20" i="1" l="1"/>
  <c r="AI20" i="7"/>
  <c r="AB20" i="9"/>
  <c r="AV20" i="9" l="1"/>
  <c r="AF20" i="7" s="1"/>
  <c r="AK20" i="9"/>
  <c r="AR20" i="9" l="1"/>
  <c r="AB20" i="7"/>
  <c r="A21" i="3"/>
  <c r="B21" i="3"/>
  <c r="C21" i="3"/>
  <c r="D21" i="3"/>
  <c r="E21" i="3"/>
  <c r="G21" i="3"/>
  <c r="H21" i="3"/>
  <c r="J21" i="3"/>
  <c r="K21" i="3"/>
  <c r="AQ21" i="9" s="1"/>
  <c r="L21" i="3"/>
  <c r="L21" i="7" s="1"/>
  <c r="N21" i="3"/>
  <c r="O21" i="3"/>
  <c r="P21" i="3"/>
  <c r="Q21" i="3" s="1"/>
  <c r="M21" i="7" s="1"/>
  <c r="R21" i="3"/>
  <c r="N21" i="7" s="1"/>
  <c r="S21" i="3"/>
  <c r="T21" i="3"/>
  <c r="BB21" i="7" s="1"/>
  <c r="U21" i="3"/>
  <c r="AE21" i="7" s="1"/>
  <c r="V21" i="3"/>
  <c r="W21" i="3"/>
  <c r="X21" i="3"/>
  <c r="H21" i="9"/>
  <c r="G21" i="9"/>
  <c r="H21" i="1"/>
  <c r="E21" i="9"/>
  <c r="D21" i="9"/>
  <c r="C21" i="9"/>
  <c r="B21" i="9"/>
  <c r="A21" i="9"/>
  <c r="Q21" i="1"/>
  <c r="T21" i="1" s="1"/>
  <c r="V21" i="1" s="1"/>
  <c r="P21" i="1"/>
  <c r="S21" i="1" s="1"/>
  <c r="U21" i="1" s="1"/>
  <c r="L21" i="1"/>
  <c r="K21" i="1"/>
  <c r="J21" i="1"/>
  <c r="N21" i="1" s="1"/>
  <c r="G21" i="1"/>
  <c r="E21" i="1"/>
  <c r="D21" i="1"/>
  <c r="C21" i="1"/>
  <c r="B21" i="1"/>
  <c r="A21" i="1"/>
  <c r="AK21" i="4"/>
  <c r="V21" i="9" s="1"/>
  <c r="AD21" i="4"/>
  <c r="O21" i="9" s="1"/>
  <c r="AD21" i="9" s="1"/>
  <c r="Z21" i="7" s="1"/>
  <c r="W21" i="4"/>
  <c r="P21" i="4"/>
  <c r="X21" i="9" s="1"/>
  <c r="Z21" i="9" s="1"/>
  <c r="H21" i="4"/>
  <c r="AJ21" i="4"/>
  <c r="U21" i="9" s="1"/>
  <c r="AH21" i="4"/>
  <c r="S21" i="9" s="1"/>
  <c r="AG21" i="4"/>
  <c r="R21" i="9" s="1"/>
  <c r="AF21" i="4"/>
  <c r="Q21" i="9" s="1"/>
  <c r="AC21" i="4"/>
  <c r="N21" i="9" s="1"/>
  <c r="AA21" i="4"/>
  <c r="L21" i="9" s="1"/>
  <c r="Z21" i="4"/>
  <c r="K21" i="9" s="1"/>
  <c r="Y21" i="4"/>
  <c r="J21" i="9" s="1"/>
  <c r="V21" i="4"/>
  <c r="T21" i="4"/>
  <c r="S21" i="4"/>
  <c r="R21" i="4"/>
  <c r="O21" i="4"/>
  <c r="K21" i="7" s="1"/>
  <c r="M21" i="4"/>
  <c r="L21" i="4"/>
  <c r="K21" i="4"/>
  <c r="G21" i="4"/>
  <c r="E21" i="4"/>
  <c r="D21" i="4"/>
  <c r="C21" i="4"/>
  <c r="B21" i="4"/>
  <c r="A21" i="4"/>
  <c r="A21" i="7" s="1"/>
  <c r="U19" i="3"/>
  <c r="AE19" i="7" s="1"/>
  <c r="U18" i="3"/>
  <c r="AE18" i="7" s="1"/>
  <c r="AM21" i="7" l="1"/>
  <c r="Q21" i="7"/>
  <c r="B21" i="7"/>
  <c r="AU21" i="7"/>
  <c r="R21" i="7"/>
  <c r="AN21" i="7"/>
  <c r="C21" i="7"/>
  <c r="AN21" i="9"/>
  <c r="AD21" i="7" s="1"/>
  <c r="AA21" i="7"/>
  <c r="D21" i="7"/>
  <c r="S21" i="7"/>
  <c r="AO21" i="7"/>
  <c r="E21" i="7"/>
  <c r="AP21" i="7"/>
  <c r="T21" i="7"/>
  <c r="G21" i="7"/>
  <c r="V21" i="7"/>
  <c r="AR21" i="7"/>
  <c r="W21" i="7"/>
  <c r="H21" i="7"/>
  <c r="AS21" i="7"/>
  <c r="O21" i="1"/>
  <c r="AI21" i="7"/>
  <c r="U21" i="4"/>
  <c r="Y21" i="7" s="1"/>
  <c r="AC21" i="9"/>
  <c r="AW21" i="9" s="1"/>
  <c r="N21" i="4"/>
  <c r="J21" i="7" s="1"/>
  <c r="AI21" i="4"/>
  <c r="T21" i="9" s="1"/>
  <c r="M21" i="3"/>
  <c r="AT21" i="9"/>
  <c r="AB21" i="4"/>
  <c r="M21" i="9" s="1"/>
  <c r="X21" i="1"/>
  <c r="AX21" i="9"/>
  <c r="AG21" i="7" s="1"/>
  <c r="AM21" i="9"/>
  <c r="AC21" i="7" s="1"/>
  <c r="AY21" i="9"/>
  <c r="AH21" i="7" s="1"/>
  <c r="W21" i="1"/>
  <c r="AB21" i="9" l="1"/>
  <c r="AV21" i="9" s="1"/>
  <c r="AF21" i="7" s="1"/>
  <c r="AL21" i="9"/>
  <c r="AS21" i="9" s="1"/>
  <c r="AK21" i="9"/>
  <c r="P19" i="5"/>
  <c r="P18" i="5"/>
  <c r="AE19" i="5"/>
  <c r="AD19" i="5"/>
  <c r="AB19" i="5"/>
  <c r="AZ19" i="7" s="1"/>
  <c r="Z19" i="5"/>
  <c r="Y19" i="5"/>
  <c r="X19" i="5"/>
  <c r="V19" i="5"/>
  <c r="AX19" i="7" s="1"/>
  <c r="T19" i="5"/>
  <c r="S19" i="5"/>
  <c r="R19" i="5"/>
  <c r="N19" i="5"/>
  <c r="M19" i="5"/>
  <c r="L19" i="5"/>
  <c r="J19" i="5"/>
  <c r="E19" i="5"/>
  <c r="D19" i="5"/>
  <c r="C19" i="5"/>
  <c r="B19" i="5"/>
  <c r="A19" i="5"/>
  <c r="E19" i="9"/>
  <c r="D19" i="9"/>
  <c r="C19" i="9"/>
  <c r="B19" i="9"/>
  <c r="A19" i="9"/>
  <c r="Q19" i="1"/>
  <c r="T19" i="1" s="1"/>
  <c r="V19" i="1" s="1"/>
  <c r="P19" i="1"/>
  <c r="S19" i="1" s="1"/>
  <c r="U19" i="1" s="1"/>
  <c r="L19" i="1"/>
  <c r="K19" i="1"/>
  <c r="J19" i="1"/>
  <c r="G19" i="1"/>
  <c r="E19" i="1"/>
  <c r="D19" i="1"/>
  <c r="C19" i="1"/>
  <c r="B19" i="1"/>
  <c r="A19" i="1"/>
  <c r="X19" i="3"/>
  <c r="W19" i="3"/>
  <c r="V19" i="3"/>
  <c r="T19" i="3"/>
  <c r="BB19" i="7" s="1"/>
  <c r="S19" i="3"/>
  <c r="R19" i="3"/>
  <c r="N19" i="7" s="1"/>
  <c r="P19" i="3"/>
  <c r="O19" i="3"/>
  <c r="N19" i="3"/>
  <c r="L19" i="3"/>
  <c r="L19" i="7" s="1"/>
  <c r="K19" i="3"/>
  <c r="AQ19" i="9" s="1"/>
  <c r="J19" i="3"/>
  <c r="G19" i="3"/>
  <c r="E19" i="3"/>
  <c r="D19" i="3"/>
  <c r="C19" i="3"/>
  <c r="B19" i="3"/>
  <c r="A19" i="3"/>
  <c r="AJ19" i="4"/>
  <c r="U19" i="9" s="1"/>
  <c r="AH19" i="4"/>
  <c r="S19" i="9" s="1"/>
  <c r="AG19" i="4"/>
  <c r="R19" i="9" s="1"/>
  <c r="AF19" i="4"/>
  <c r="AC19" i="4"/>
  <c r="N19" i="9" s="1"/>
  <c r="AC19" i="9" s="1"/>
  <c r="AA19" i="4"/>
  <c r="L19" i="9" s="1"/>
  <c r="Z19" i="4"/>
  <c r="K19" i="9" s="1"/>
  <c r="Y19" i="4"/>
  <c r="J19" i="9" s="1"/>
  <c r="V19" i="4"/>
  <c r="T19" i="4"/>
  <c r="S19" i="4"/>
  <c r="R19" i="4"/>
  <c r="O19" i="4"/>
  <c r="K19" i="7" s="1"/>
  <c r="M19" i="4"/>
  <c r="L19" i="4"/>
  <c r="K19" i="4"/>
  <c r="G19" i="4"/>
  <c r="E19" i="4"/>
  <c r="D19" i="4"/>
  <c r="C19" i="4"/>
  <c r="B19" i="4"/>
  <c r="A19" i="4"/>
  <c r="A19" i="7" s="1"/>
  <c r="AU19" i="7" l="1"/>
  <c r="M19" i="3"/>
  <c r="AW19" i="7"/>
  <c r="Q19" i="3"/>
  <c r="M19" i="7" s="1"/>
  <c r="Q19" i="7"/>
  <c r="AM19" i="7"/>
  <c r="B19" i="7"/>
  <c r="AN19" i="7"/>
  <c r="R19" i="7"/>
  <c r="C19" i="7"/>
  <c r="S19" i="7"/>
  <c r="AO19" i="7"/>
  <c r="D19" i="7"/>
  <c r="T19" i="7"/>
  <c r="AP19" i="7"/>
  <c r="E19" i="7"/>
  <c r="U19" i="4"/>
  <c r="Y19" i="7" s="1"/>
  <c r="AB19" i="4"/>
  <c r="M19" i="9" s="1"/>
  <c r="AR21" i="9"/>
  <c r="AB21" i="7"/>
  <c r="N19" i="4"/>
  <c r="J19" i="7" s="1"/>
  <c r="AI19" i="4"/>
  <c r="T19" i="9" s="1"/>
  <c r="W19" i="1"/>
  <c r="Q19" i="9"/>
  <c r="AW19" i="9"/>
  <c r="AL19" i="9"/>
  <c r="AS19" i="9" s="1"/>
  <c r="X19" i="1"/>
  <c r="N19" i="1"/>
  <c r="AB19" i="9" l="1"/>
  <c r="O19" i="1"/>
  <c r="AI19" i="7"/>
  <c r="AK19" i="9"/>
  <c r="AV19" i="9"/>
  <c r="AF19" i="7" s="1"/>
  <c r="AR19" i="9" l="1"/>
  <c r="AB19" i="7"/>
  <c r="AJ18" i="4"/>
  <c r="AH18" i="4"/>
  <c r="AG18" i="4"/>
  <c r="AF18" i="4"/>
  <c r="AC18" i="4"/>
  <c r="AA18" i="4"/>
  <c r="Z18" i="4"/>
  <c r="Y18" i="4"/>
  <c r="AB18" i="4" s="1"/>
  <c r="V18" i="4"/>
  <c r="T18" i="4"/>
  <c r="S18" i="4"/>
  <c r="R18" i="4"/>
  <c r="AU18" i="7" s="1"/>
  <c r="O18" i="4"/>
  <c r="K18" i="7" s="1"/>
  <c r="M18" i="4"/>
  <c r="L18" i="4"/>
  <c r="K18" i="4"/>
  <c r="N18" i="4" l="1"/>
  <c r="J18" i="7" s="1"/>
  <c r="AI18" i="4"/>
  <c r="U18" i="4"/>
  <c r="Y18" i="7" s="1"/>
  <c r="AE18" i="5"/>
  <c r="AD18" i="5"/>
  <c r="AB18" i="5"/>
  <c r="AZ18" i="7" s="1"/>
  <c r="Z18" i="5"/>
  <c r="Y18" i="5"/>
  <c r="X18" i="5"/>
  <c r="V18" i="5"/>
  <c r="AX18" i="7" s="1"/>
  <c r="T18" i="5"/>
  <c r="S18" i="5"/>
  <c r="R18" i="5"/>
  <c r="AW18" i="7" s="1"/>
  <c r="N18" i="5"/>
  <c r="M18" i="5"/>
  <c r="L18" i="5"/>
  <c r="J18" i="5"/>
  <c r="E18" i="5"/>
  <c r="D18" i="5"/>
  <c r="C18" i="5"/>
  <c r="B18" i="5"/>
  <c r="A18" i="5"/>
  <c r="E18" i="4"/>
  <c r="D18" i="4"/>
  <c r="C18" i="4"/>
  <c r="B18" i="4"/>
  <c r="A18" i="4"/>
  <c r="A18" i="7" s="1"/>
  <c r="E9" i="5"/>
  <c r="D9" i="5"/>
  <c r="C9" i="5"/>
  <c r="B9" i="5"/>
  <c r="A9" i="5"/>
  <c r="L18" i="9"/>
  <c r="E18" i="9"/>
  <c r="D18" i="9"/>
  <c r="C18" i="9"/>
  <c r="B18" i="9"/>
  <c r="A18" i="9"/>
  <c r="E9" i="9"/>
  <c r="D9" i="9"/>
  <c r="C9" i="9"/>
  <c r="B9" i="9"/>
  <c r="A9" i="9"/>
  <c r="G18" i="1"/>
  <c r="Q18" i="1"/>
  <c r="T18" i="1" s="1"/>
  <c r="V18" i="1" s="1"/>
  <c r="P18" i="1"/>
  <c r="S18" i="1" s="1"/>
  <c r="U18" i="1" s="1"/>
  <c r="L18" i="1"/>
  <c r="K18" i="1"/>
  <c r="J18" i="1"/>
  <c r="E18" i="1"/>
  <c r="D18" i="1"/>
  <c r="C18" i="1"/>
  <c r="B18" i="1"/>
  <c r="A18" i="1"/>
  <c r="E9" i="1"/>
  <c r="D9" i="1"/>
  <c r="C9" i="1"/>
  <c r="B9" i="1"/>
  <c r="A9" i="1"/>
  <c r="J31" i="1"/>
  <c r="J33" i="1"/>
  <c r="J34" i="1"/>
  <c r="J35" i="1"/>
  <c r="J36" i="1"/>
  <c r="G18" i="3"/>
  <c r="X18" i="3"/>
  <c r="W18" i="3"/>
  <c r="V18" i="3"/>
  <c r="T18" i="3"/>
  <c r="BB18" i="7" s="1"/>
  <c r="S18" i="3"/>
  <c r="R18" i="3"/>
  <c r="N18" i="7" s="1"/>
  <c r="P18" i="3"/>
  <c r="O18" i="3"/>
  <c r="N18" i="3"/>
  <c r="L18" i="3"/>
  <c r="L18" i="7" s="1"/>
  <c r="K18" i="3"/>
  <c r="AQ18" i="9" s="1"/>
  <c r="J18" i="3"/>
  <c r="E18" i="3"/>
  <c r="D18" i="3"/>
  <c r="C18" i="3"/>
  <c r="B18" i="3"/>
  <c r="A18" i="3"/>
  <c r="E9" i="3"/>
  <c r="D9" i="3"/>
  <c r="C9" i="3"/>
  <c r="B9" i="3"/>
  <c r="A9" i="3"/>
  <c r="U18" i="9"/>
  <c r="S18" i="9"/>
  <c r="R18" i="9"/>
  <c r="T18" i="9"/>
  <c r="N18" i="9"/>
  <c r="M18" i="9"/>
  <c r="AB18" i="9" s="1"/>
  <c r="K18" i="9"/>
  <c r="J18" i="9"/>
  <c r="M18" i="3" l="1"/>
  <c r="X18" i="1"/>
  <c r="AN18" i="7"/>
  <c r="C18" i="7"/>
  <c r="R18" i="7"/>
  <c r="AM18" i="7"/>
  <c r="B18" i="7"/>
  <c r="Q18" i="7"/>
  <c r="G18" i="7"/>
  <c r="AR18" i="7"/>
  <c r="V18" i="7"/>
  <c r="E18" i="7"/>
  <c r="T18" i="7"/>
  <c r="AP18" i="7"/>
  <c r="S18" i="7"/>
  <c r="D18" i="7"/>
  <c r="AO18" i="7"/>
  <c r="Q18" i="3"/>
  <c r="M18" i="7" s="1"/>
  <c r="AC18" i="9"/>
  <c r="Q18" i="9"/>
  <c r="AV18" i="9"/>
  <c r="AK18" i="9"/>
  <c r="AW18" i="9"/>
  <c r="AL18" i="9"/>
  <c r="AS18" i="9" s="1"/>
  <c r="N18" i="1"/>
  <c r="J32" i="1"/>
  <c r="W18" i="1"/>
  <c r="AR18" i="9" l="1"/>
  <c r="AB18" i="7"/>
  <c r="AF18" i="7"/>
  <c r="O18" i="1"/>
  <c r="AI18" i="7"/>
  <c r="E10" i="4"/>
  <c r="D10" i="4"/>
  <c r="C10" i="4"/>
  <c r="AN10" i="7" s="1"/>
  <c r="B10" i="4"/>
  <c r="A10" i="4"/>
  <c r="A10" i="7" s="1"/>
  <c r="E9" i="4"/>
  <c r="D9" i="4"/>
  <c r="C9" i="4"/>
  <c r="B9" i="4"/>
  <c r="A9" i="4"/>
  <c r="A9" i="7" s="1"/>
  <c r="L10" i="5"/>
  <c r="L9" i="5"/>
  <c r="AE10" i="5"/>
  <c r="AD10" i="5"/>
  <c r="AB10" i="5"/>
  <c r="Z10" i="5"/>
  <c r="Y10" i="5"/>
  <c r="X10" i="5"/>
  <c r="V10" i="5"/>
  <c r="T10" i="5"/>
  <c r="S10" i="5"/>
  <c r="R10" i="5"/>
  <c r="N10" i="5"/>
  <c r="M10" i="5"/>
  <c r="J10" i="5"/>
  <c r="Q10" i="1"/>
  <c r="T10" i="1" s="1"/>
  <c r="V10" i="1" s="1"/>
  <c r="P10" i="1"/>
  <c r="S10" i="1" s="1"/>
  <c r="U10" i="1" s="1"/>
  <c r="L10" i="1"/>
  <c r="K10" i="1"/>
  <c r="J10" i="1"/>
  <c r="BB10" i="7"/>
  <c r="AQ10" i="9"/>
  <c r="AJ10" i="4"/>
  <c r="U10" i="9" s="1"/>
  <c r="AH10" i="4"/>
  <c r="S10" i="9" s="1"/>
  <c r="AG10" i="4"/>
  <c r="R10" i="9" s="1"/>
  <c r="AF10" i="4"/>
  <c r="Q10" i="9" s="1"/>
  <c r="AC10" i="4"/>
  <c r="N10" i="9" s="1"/>
  <c r="AA10" i="4"/>
  <c r="L10" i="9" s="1"/>
  <c r="Z10" i="4"/>
  <c r="Y10" i="4"/>
  <c r="J10" i="9" s="1"/>
  <c r="V10" i="4"/>
  <c r="T10" i="4"/>
  <c r="S10" i="4"/>
  <c r="R10" i="4"/>
  <c r="O10" i="4"/>
  <c r="M10" i="4"/>
  <c r="L10" i="4"/>
  <c r="K10" i="4"/>
  <c r="AE9" i="5"/>
  <c r="AD9" i="5"/>
  <c r="AB9" i="5"/>
  <c r="Z9" i="5"/>
  <c r="Y9" i="5"/>
  <c r="X9" i="5"/>
  <c r="V9" i="5"/>
  <c r="T9" i="5"/>
  <c r="S9" i="5"/>
  <c r="R9" i="5"/>
  <c r="N9" i="5"/>
  <c r="M9" i="5"/>
  <c r="J9" i="5"/>
  <c r="Q9" i="1"/>
  <c r="P9" i="1"/>
  <c r="L9" i="1"/>
  <c r="K9" i="1"/>
  <c r="J9" i="1"/>
  <c r="X9" i="3"/>
  <c r="W9" i="3"/>
  <c r="V9" i="3"/>
  <c r="U9" i="3"/>
  <c r="T9" i="3"/>
  <c r="BB9" i="7" s="1"/>
  <c r="S9" i="3"/>
  <c r="R9" i="3"/>
  <c r="P9" i="3"/>
  <c r="O9" i="3"/>
  <c r="N9" i="3"/>
  <c r="L9" i="3"/>
  <c r="K9" i="3"/>
  <c r="J9" i="3"/>
  <c r="AJ9" i="4"/>
  <c r="AH9" i="4"/>
  <c r="AG9" i="4"/>
  <c r="AF9" i="4"/>
  <c r="AC9" i="4"/>
  <c r="AA9" i="4"/>
  <c r="Z9" i="4"/>
  <c r="Y9" i="4"/>
  <c r="V9" i="4"/>
  <c r="T9" i="4"/>
  <c r="S9" i="4"/>
  <c r="R9" i="4"/>
  <c r="O9" i="4"/>
  <c r="M9" i="4"/>
  <c r="L9" i="4"/>
  <c r="K9" i="4"/>
  <c r="D9" i="7" l="1"/>
  <c r="AO9" i="7"/>
  <c r="S9" i="7"/>
  <c r="B10" i="7"/>
  <c r="Q10" i="7"/>
  <c r="AM10" i="7"/>
  <c r="B9" i="7"/>
  <c r="AM9" i="7"/>
  <c r="Q9" i="7"/>
  <c r="E10" i="7"/>
  <c r="T10" i="7"/>
  <c r="AP10" i="7"/>
  <c r="C9" i="7"/>
  <c r="AN9" i="7"/>
  <c r="R9" i="7"/>
  <c r="E9" i="7"/>
  <c r="T9" i="7"/>
  <c r="AP9" i="7"/>
  <c r="D10" i="7"/>
  <c r="S10" i="7"/>
  <c r="AO10" i="7"/>
  <c r="AB10" i="4"/>
  <c r="M10" i="9" s="1"/>
  <c r="X10" i="1"/>
  <c r="AC10" i="9"/>
  <c r="AW10" i="9" s="1"/>
  <c r="N10" i="1"/>
  <c r="O10" i="1" s="1"/>
  <c r="N10" i="4"/>
  <c r="U10" i="4"/>
  <c r="K10" i="9"/>
  <c r="AI10" i="4"/>
  <c r="T10" i="9" s="1"/>
  <c r="AB10" i="9" s="1"/>
  <c r="W10" i="1"/>
  <c r="AL10" i="9" l="1"/>
  <c r="AS10" i="9" s="1"/>
  <c r="AV10" i="9"/>
  <c r="AK10" i="9"/>
  <c r="AR10" i="9" s="1"/>
  <c r="AE10" i="7" l="1"/>
  <c r="N9" i="4" l="1"/>
  <c r="Q9" i="3"/>
  <c r="M9" i="3"/>
  <c r="AI9" i="4"/>
  <c r="U9" i="4"/>
  <c r="AU9" i="7"/>
  <c r="AB9" i="4"/>
  <c r="AZ10" i="7" l="1"/>
  <c r="AX10" i="7"/>
  <c r="AZ9" i="7"/>
  <c r="AX9" i="7"/>
  <c r="AW10" i="7"/>
  <c r="AW9" i="7"/>
  <c r="Y9" i="7"/>
  <c r="K9" i="7"/>
  <c r="J9" i="7"/>
  <c r="L9" i="7"/>
  <c r="L10" i="7" l="1"/>
  <c r="K10" i="7"/>
  <c r="J10" i="7" l="1"/>
  <c r="Y10" i="7"/>
  <c r="AU10" i="7"/>
  <c r="U9" i="9" l="1"/>
  <c r="S9" i="9"/>
  <c r="R9" i="9"/>
  <c r="Q9" i="9"/>
  <c r="N9" i="9"/>
  <c r="L9" i="9"/>
  <c r="K9" i="9"/>
  <c r="J9" i="9"/>
  <c r="AQ9" i="9" l="1"/>
  <c r="AC9" i="9"/>
  <c r="AL9" i="9" s="1"/>
  <c r="AS9" i="9" l="1"/>
  <c r="AW9" i="9"/>
  <c r="T9" i="9" l="1"/>
  <c r="M9" i="9" l="1"/>
  <c r="AB9" i="9" s="1"/>
  <c r="AF10" i="7" l="1"/>
  <c r="AK9" i="9"/>
  <c r="AR9" i="9" s="1"/>
  <c r="AV9" i="9"/>
  <c r="AF9" i="7" s="1"/>
  <c r="AB10" i="7"/>
  <c r="N10" i="7"/>
  <c r="M10" i="7"/>
  <c r="M9" i="7"/>
  <c r="AB9" i="7" l="1"/>
  <c r="N9" i="7" l="1"/>
  <c r="AI10" i="7" l="1"/>
  <c r="N9" i="1"/>
  <c r="T9" i="1"/>
  <c r="S9" i="1"/>
  <c r="V9" i="1" l="1"/>
  <c r="X9" i="1"/>
  <c r="U9" i="1"/>
  <c r="W9" i="1"/>
  <c r="O9" i="1"/>
  <c r="AI9" i="7"/>
</calcChain>
</file>

<file path=xl/sharedStrings.xml><?xml version="1.0" encoding="utf-8"?>
<sst xmlns="http://schemas.openxmlformats.org/spreadsheetml/2006/main" count="921" uniqueCount="386">
  <si>
    <t>Grassland</t>
  </si>
  <si>
    <t>DM</t>
  </si>
  <si>
    <t>Mg/year</t>
  </si>
  <si>
    <t>N</t>
  </si>
  <si>
    <t>P</t>
  </si>
  <si>
    <t>loss</t>
  </si>
  <si>
    <t>%</t>
  </si>
  <si>
    <t>Scenario</t>
  </si>
  <si>
    <t>Urine</t>
  </si>
  <si>
    <t>kg</t>
  </si>
  <si>
    <t>N available</t>
  </si>
  <si>
    <t>DM available</t>
  </si>
  <si>
    <t>kg/year</t>
  </si>
  <si>
    <t>Mg/ha/year</t>
  </si>
  <si>
    <t>kg/ha/year</t>
  </si>
  <si>
    <t>P available</t>
  </si>
  <si>
    <t>Manure (avg 10yr)</t>
  </si>
  <si>
    <t>Livestock</t>
  </si>
  <si>
    <t>Graz CP</t>
  </si>
  <si>
    <t>Graz ME</t>
  </si>
  <si>
    <t>avg 10y</t>
  </si>
  <si>
    <t>g/kg</t>
  </si>
  <si>
    <t>MJ/kg</t>
  </si>
  <si>
    <t>Herd BW</t>
  </si>
  <si>
    <t>after 10y</t>
  </si>
  <si>
    <t>Calves</t>
  </si>
  <si>
    <t>No</t>
  </si>
  <si>
    <t>Milk</t>
  </si>
  <si>
    <t>sum 10y</t>
  </si>
  <si>
    <t>BW</t>
  </si>
  <si>
    <t>Enteric CH4</t>
  </si>
  <si>
    <t>SOM1_C</t>
  </si>
  <si>
    <t>Mg/ha/20cm</t>
  </si>
  <si>
    <t>Millet</t>
  </si>
  <si>
    <t>GN</t>
  </si>
  <si>
    <t>Pasture</t>
  </si>
  <si>
    <t>Nleach</t>
  </si>
  <si>
    <t>Mg N/ha</t>
  </si>
  <si>
    <t>Savanna</t>
  </si>
  <si>
    <t>edW</t>
  </si>
  <si>
    <t>Mg/ha</t>
  </si>
  <si>
    <t>Shrub/tree</t>
  </si>
  <si>
    <t>Yield</t>
  </si>
  <si>
    <t>Biomass</t>
  </si>
  <si>
    <t>Crop</t>
  </si>
  <si>
    <t>Tree</t>
  </si>
  <si>
    <t>BNF</t>
  </si>
  <si>
    <t>Leave DM</t>
  </si>
  <si>
    <t>Stem DM</t>
  </si>
  <si>
    <t>Livsim</t>
  </si>
  <si>
    <t>Dead lignin</t>
  </si>
  <si>
    <t>initial</t>
  </si>
  <si>
    <t>BW gain</t>
  </si>
  <si>
    <t>after 10yr</t>
  </si>
  <si>
    <t>#</t>
  </si>
  <si>
    <t>+</t>
  </si>
  <si>
    <t>avg</t>
  </si>
  <si>
    <t>Mg/3ha</t>
  </si>
  <si>
    <t>Groundnut</t>
  </si>
  <si>
    <t>SOM_C</t>
  </si>
  <si>
    <t>N leached</t>
  </si>
  <si>
    <t>Trade-off analysis of alternative use of organic resources in agrisilvopastoral systems in a farm in Niakhar</t>
  </si>
  <si>
    <t>Mi1</t>
  </si>
  <si>
    <t>Faid-Mi2</t>
  </si>
  <si>
    <t>Faid-Mi3</t>
  </si>
  <si>
    <t>Mi2</t>
  </si>
  <si>
    <t>M2</t>
  </si>
  <si>
    <t>total Millet</t>
  </si>
  <si>
    <t>Millet1</t>
  </si>
  <si>
    <t>Faidherbia</t>
  </si>
  <si>
    <t>no interaction between grassland and cropland</t>
  </si>
  <si>
    <t>Animal</t>
  </si>
  <si>
    <t>end</t>
  </si>
  <si>
    <t xml:space="preserve">Off-take = due to age or herd limit </t>
  </si>
  <si>
    <t>herd</t>
  </si>
  <si>
    <t xml:space="preserve">end </t>
  </si>
  <si>
    <t>total</t>
  </si>
  <si>
    <t>off-take</t>
  </si>
  <si>
    <t>sum 10yr</t>
  </si>
  <si>
    <t>+10%</t>
  </si>
  <si>
    <t>Preference lv/st</t>
  </si>
  <si>
    <t>Area</t>
  </si>
  <si>
    <t>4x1ha</t>
  </si>
  <si>
    <t>4ha</t>
  </si>
  <si>
    <t>12x1ha</t>
  </si>
  <si>
    <t>12ha</t>
  </si>
  <si>
    <t>Cattle</t>
  </si>
  <si>
    <t>Stocking rate</t>
  </si>
  <si>
    <t>0.4-0.6</t>
  </si>
  <si>
    <t>TLU</t>
  </si>
  <si>
    <t>starting herd size</t>
  </si>
  <si>
    <t>Boundaries:</t>
  </si>
  <si>
    <t>Only resources produced on farm and from grassland available (except external concentrate)</t>
  </si>
  <si>
    <t>Concentrate</t>
  </si>
  <si>
    <t>Manure partitioning</t>
  </si>
  <si>
    <t>remain in grassland</t>
  </si>
  <si>
    <t>Crop/tree inputs</t>
  </si>
  <si>
    <t>variable</t>
  </si>
  <si>
    <t>Crop residues: Cereal</t>
  </si>
  <si>
    <t>Crop residues: Legumes</t>
  </si>
  <si>
    <t>Cropland</t>
  </si>
  <si>
    <t xml:space="preserve">Millet </t>
  </si>
  <si>
    <t>3ha</t>
  </si>
  <si>
    <t>1ha</t>
  </si>
  <si>
    <t>Faidherbia intercropping</t>
  </si>
  <si>
    <t>2ha</t>
  </si>
  <si>
    <t>with Millet</t>
  </si>
  <si>
    <t>Manure</t>
  </si>
  <si>
    <t>Crops</t>
  </si>
  <si>
    <t>of manure available per field (1ha)</t>
  </si>
  <si>
    <t>Faidherbia intercrop</t>
  </si>
  <si>
    <t>intercropped Millet</t>
  </si>
  <si>
    <t>Losses</t>
  </si>
  <si>
    <t>Treatment</t>
  </si>
  <si>
    <t>Manure (DM kg/year)</t>
  </si>
  <si>
    <t>G # C</t>
  </si>
  <si>
    <t>G + C</t>
  </si>
  <si>
    <t>Gco # C</t>
  </si>
  <si>
    <t>Gco + C</t>
  </si>
  <si>
    <t>G + C + T</t>
  </si>
  <si>
    <t>Gco + C + T</t>
  </si>
  <si>
    <t>C = Cropland (4ha)</t>
  </si>
  <si>
    <t>T = Faidherbia albida at 7 plants/ha: pods fed as concentrate during dry season</t>
  </si>
  <si>
    <t># = no grassland crop interaction (no manure or residue exchange)</t>
  </si>
  <si>
    <t>+ = manure and crop residues/Faidherbia pods exchanged</t>
  </si>
  <si>
    <t>Straw DM</t>
  </si>
  <si>
    <t>Mg total</t>
  </si>
  <si>
    <t>Pods</t>
  </si>
  <si>
    <t>Shrub/tree pods</t>
  </si>
  <si>
    <t>ha</t>
  </si>
  <si>
    <t>Crop and shrub/tree residues</t>
  </si>
  <si>
    <t>Crop and shrub/tree yields</t>
  </si>
  <si>
    <t>Soil</t>
  </si>
  <si>
    <t>Straw</t>
  </si>
  <si>
    <t>feed</t>
  </si>
  <si>
    <t>Storage</t>
  </si>
  <si>
    <t>available</t>
  </si>
  <si>
    <t>Feeding</t>
  </si>
  <si>
    <t>days</t>
  </si>
  <si>
    <t>kg/TLU/day</t>
  </si>
  <si>
    <t>pods</t>
  </si>
  <si>
    <t>G = Grassland (12ha, 4-9 TLU)</t>
  </si>
  <si>
    <t>yield</t>
  </si>
  <si>
    <t>TP Nr</t>
  </si>
  <si>
    <t>biomass AGB</t>
  </si>
  <si>
    <t>biomass leaves</t>
  </si>
  <si>
    <t>biomass stem</t>
  </si>
  <si>
    <t>kg/herd</t>
  </si>
  <si>
    <t>BW (grazing)</t>
  </si>
  <si>
    <t>BW initial</t>
  </si>
  <si>
    <t>%N</t>
  </si>
  <si>
    <t>%P</t>
  </si>
  <si>
    <t>Urine N</t>
  </si>
  <si>
    <t>urine P</t>
  </si>
  <si>
    <t>[]</t>
  </si>
  <si>
    <t>Nleached</t>
  </si>
  <si>
    <t>Drained</t>
  </si>
  <si>
    <t>5-16</t>
  </si>
  <si>
    <t>kgN/ha/yr</t>
  </si>
  <si>
    <t>mm/yr</t>
  </si>
  <si>
    <t>kg/yr</t>
  </si>
  <si>
    <t>MgC/ha</t>
  </si>
  <si>
    <t>SOC topsoil</t>
  </si>
  <si>
    <t>Faid</t>
  </si>
  <si>
    <t>GW recharge (Drainage)</t>
  </si>
  <si>
    <t>avg 10yr</t>
  </si>
  <si>
    <t>biomass</t>
  </si>
  <si>
    <t>kg CH4/year</t>
  </si>
  <si>
    <t>Herd TLU</t>
  </si>
  <si>
    <t>alone</t>
  </si>
  <si>
    <t>(4 ha crops)</t>
  </si>
  <si>
    <t>Manure update (incl. urine)</t>
  </si>
  <si>
    <t>Prunings</t>
  </si>
  <si>
    <t>collection efficiency</t>
  </si>
  <si>
    <t>straw</t>
  </si>
  <si>
    <t>prunings</t>
  </si>
  <si>
    <t>soil ammendment</t>
  </si>
  <si>
    <t>Table 1: System productivity performance</t>
  </si>
  <si>
    <t>Stover</t>
  </si>
  <si>
    <t>Tree/shrub</t>
  </si>
  <si>
    <t>Table 2: Farm organic resource availability and use</t>
  </si>
  <si>
    <t>Extern</t>
  </si>
  <si>
    <t>Soil ammendment</t>
  </si>
  <si>
    <t>Organic resources available</t>
  </si>
  <si>
    <t>Fertilizer</t>
  </si>
  <si>
    <t>Mg/farm/year</t>
  </si>
  <si>
    <t>Litter/Pruning</t>
  </si>
  <si>
    <t>Feed sources available*</t>
  </si>
  <si>
    <t>* after accounting for losses</t>
  </si>
  <si>
    <t>litter</t>
  </si>
  <si>
    <t>/ litter</t>
  </si>
  <si>
    <t>Prun/lit</t>
  </si>
  <si>
    <t>Table 3: Environmental impact</t>
  </si>
  <si>
    <t>Crop fields</t>
  </si>
  <si>
    <t>Mg N/ha/year</t>
  </si>
  <si>
    <t>GW recharge</t>
  </si>
  <si>
    <t>mm/year</t>
  </si>
  <si>
    <t>kgN/ha/year</t>
  </si>
  <si>
    <t>DM**</t>
  </si>
  <si>
    <t>** after accounting for storage  losses (30%)</t>
  </si>
  <si>
    <t>L/year</t>
  </si>
  <si>
    <t>CropTree</t>
  </si>
  <si>
    <t>AGB C stock</t>
  </si>
  <si>
    <t>Liter/year</t>
  </si>
  <si>
    <t>Crop-livstock</t>
  </si>
  <si>
    <t>interaction</t>
  </si>
  <si>
    <t>none</t>
  </si>
  <si>
    <t>Feed resources</t>
  </si>
  <si>
    <t>input sum</t>
  </si>
  <si>
    <t>Prunings/litter</t>
  </si>
  <si>
    <t>mineral</t>
  </si>
  <si>
    <t>Mg/herd/year</t>
  </si>
  <si>
    <t>over 10yr</t>
  </si>
  <si>
    <t>✓</t>
  </si>
  <si>
    <t>Millet residues</t>
  </si>
  <si>
    <t>Residues</t>
  </si>
  <si>
    <t>✓ (100%)</t>
  </si>
  <si>
    <t>Soil, envrionment</t>
  </si>
  <si>
    <t>Internal</t>
  </si>
  <si>
    <t>External</t>
  </si>
  <si>
    <t>Mineral</t>
  </si>
  <si>
    <t>Tree pods fed as concentrate in LivSim</t>
  </si>
  <si>
    <t>Crop/tree residues fed as forage in LivSim</t>
  </si>
  <si>
    <t>✓ (0-30%)</t>
  </si>
  <si>
    <t>✓ (70-100%)</t>
  </si>
  <si>
    <t>Millet residues: 70% harvested and stall fed, 30% stubble grazing upon demand</t>
  </si>
  <si>
    <t xml:space="preserve">Trade-off analysis of alternative use of organic resources in agrisilvopastoral systems in a farm in Niakhar </t>
  </si>
  <si>
    <t>LUCIA (soil-crop-tree) – LivSIM (livestock) scenario simulations (10 yrs)</t>
  </si>
  <si>
    <t>Depleted1_2_3</t>
  </si>
  <si>
    <t>0.5_0.1_0.05</t>
  </si>
  <si>
    <t>up to 20%</t>
  </si>
  <si>
    <t>Only resources produced on farm and from grassland available (except external concentrate/fertiliers in certain scenarios)</t>
  </si>
  <si>
    <t>70%/30%</t>
  </si>
  <si>
    <t>Crop:Grassland ratio</t>
  </si>
  <si>
    <t>Guirea intercropping</t>
  </si>
  <si>
    <t>with Groundnut</t>
  </si>
  <si>
    <t>1/2 of Millet</t>
  </si>
  <si>
    <t>1/3.5</t>
  </si>
  <si>
    <t>Guiera intercrop</t>
  </si>
  <si>
    <t>if groundnut</t>
  </si>
  <si>
    <t>Estimated/literature</t>
  </si>
  <si>
    <t>RCD</t>
  </si>
  <si>
    <t>RCD PK</t>
  </si>
  <si>
    <t>150 kg/ha NPK (0.15/0.1/0.1), 50 kg/ha Urea @ 45 DAS</t>
  </si>
  <si>
    <t>150 kg/ha PK (0.1/0.1)</t>
  </si>
  <si>
    <t>Millet3</t>
  </si>
  <si>
    <t>Millet2</t>
  </si>
  <si>
    <t>Herd</t>
  </si>
  <si>
    <t>Animal Nr.</t>
  </si>
  <si>
    <t>grazing</t>
  </si>
  <si>
    <t xml:space="preserve">Milk </t>
  </si>
  <si>
    <t>poduction</t>
  </si>
  <si>
    <t>CH4</t>
  </si>
  <si>
    <t xml:space="preserve">Enteric </t>
  </si>
  <si>
    <t>input</t>
  </si>
  <si>
    <t xml:space="preserve"> (incl. Std)</t>
  </si>
  <si>
    <t>Edible weight</t>
  </si>
  <si>
    <t>Grazed CP</t>
  </si>
  <si>
    <t>Grazed ME</t>
  </si>
  <si>
    <t>Copy data (paste special - values) from individual scenarios</t>
  </si>
  <si>
    <t>Grass avg</t>
  </si>
  <si>
    <t>L/herd</t>
  </si>
  <si>
    <t>cum 10yr</t>
  </si>
  <si>
    <t>kg/CH4/yr</t>
  </si>
  <si>
    <t>kg/d/herd</t>
  </si>
  <si>
    <t>Farm organic resources only</t>
  </si>
  <si>
    <t>With external inputs</t>
  </si>
  <si>
    <t>conc</t>
  </si>
  <si>
    <t>2 or 3ha</t>
  </si>
  <si>
    <t>Tree_Crop</t>
  </si>
  <si>
    <t>Intensification</t>
  </si>
  <si>
    <t>Faid_14pl</t>
  </si>
  <si>
    <t xml:space="preserve"># </t>
  </si>
  <si>
    <t>no grassland - crop interaction (e.g. no residue/manure exchange)</t>
  </si>
  <si>
    <t>F05</t>
  </si>
  <si>
    <t>50% RCD mineral fertilizer</t>
  </si>
  <si>
    <t xml:space="preserve">         </t>
  </si>
  <si>
    <t>✓ (50% RCD)</t>
  </si>
  <si>
    <t>Guiera_2000pl</t>
  </si>
  <si>
    <t>✓ (90%Faid)</t>
  </si>
  <si>
    <t>✓ (100%Guiera)</t>
  </si>
  <si>
    <t>✓ (100%Faid+Gui)</t>
  </si>
  <si>
    <t>✓ (100%Faid)</t>
  </si>
  <si>
    <t>✓ (10%Faid)</t>
  </si>
  <si>
    <t>✓ (10% Faid,100%Guiera)</t>
  </si>
  <si>
    <t>Total</t>
  </si>
  <si>
    <t>Mg/farm</t>
  </si>
  <si>
    <t>Enteric</t>
  </si>
  <si>
    <t>Guiera_1000pl</t>
  </si>
  <si>
    <t>Faid_7pl</t>
  </si>
  <si>
    <t>FertRCD</t>
  </si>
  <si>
    <t>Fert05RCD</t>
  </si>
  <si>
    <t>(in case of Guiera intercropping alone (Scenario 4) 3ha total, 2 ha with Millet, 1 ha with GN)</t>
  </si>
  <si>
    <t>05 RCD</t>
  </si>
  <si>
    <t>75 kg/ha PK (0.1/0.1)</t>
  </si>
  <si>
    <t>75 kg/ha NPK (0.15/0.1/0.1), 25 kg/ha Urea @ 45 DAS</t>
  </si>
  <si>
    <t>see tables in the corresponding tabs</t>
  </si>
  <si>
    <t>deposited on manure heap in kral on farm</t>
  </si>
  <si>
    <t>of demand as required (external input, feed value according to Maize bran)</t>
  </si>
  <si>
    <t>taken to farm for targetet feeding during dry season</t>
  </si>
  <si>
    <t>70% taken to farm for feeding during dry season, 30% remain as dead biomass/stubble available for grazing</t>
  </si>
  <si>
    <t>Faidherbia pods</t>
  </si>
  <si>
    <t>collected and used for feeding as concentrate during dry period</t>
  </si>
  <si>
    <t>value</t>
  </si>
  <si>
    <t>Reference</t>
  </si>
  <si>
    <t>WP7 (Aziz)</t>
  </si>
  <si>
    <t>unit</t>
  </si>
  <si>
    <t>WP3</t>
  </si>
  <si>
    <t>Crop area/grassland area</t>
  </si>
  <si>
    <t>LivSim</t>
  </si>
  <si>
    <t>Design</t>
  </si>
  <si>
    <t>Lucia</t>
  </si>
  <si>
    <t>WP3/WP6</t>
  </si>
  <si>
    <t>Main crops</t>
  </si>
  <si>
    <t>WP2,WP4, WP7</t>
  </si>
  <si>
    <t>Cropping area of smallholder (avg)</t>
  </si>
  <si>
    <t>Parameter</t>
  </si>
  <si>
    <t>Model calibration data source for case study Senegal</t>
  </si>
  <si>
    <t xml:space="preserve">4 </t>
  </si>
  <si>
    <t>Animal units (cows, sheep, goats) per farm (avg)</t>
  </si>
  <si>
    <t xml:space="preserve">4-5 </t>
  </si>
  <si>
    <t>Climate data</t>
  </si>
  <si>
    <t>WP6, WP7, Faidherbia Flux tower station</t>
  </si>
  <si>
    <t>Soil data</t>
  </si>
  <si>
    <t>WP5, WP4, literature data</t>
  </si>
  <si>
    <t>Crop data</t>
  </si>
  <si>
    <t>WP4, literature</t>
  </si>
  <si>
    <t>Tree data</t>
  </si>
  <si>
    <t>WP4, WP7, Faidherbia Flux tower station</t>
  </si>
  <si>
    <t>Crop/tree management</t>
  </si>
  <si>
    <t>Scenario and management design</t>
  </si>
  <si>
    <t>Generice animal data (Borana)</t>
  </si>
  <si>
    <t>WP7, Marohn et al., 2022)</t>
  </si>
  <si>
    <t>Animal management</t>
  </si>
  <si>
    <t>Animal feeding</t>
  </si>
  <si>
    <t>WP6, WP7</t>
  </si>
  <si>
    <t>WP6, Feedipedia.org, literature</t>
  </si>
  <si>
    <t>WP1, WP2, Innovation platform (stakeholder interaction)</t>
  </si>
  <si>
    <t>Trade-off Scenario  comparison tool</t>
  </si>
  <si>
    <t>Aim:</t>
  </si>
  <si>
    <t>To compare different livestock-crop-tree scenario runs</t>
  </si>
  <si>
    <t>To estimate resource use and partitioning between systems</t>
  </si>
  <si>
    <t>To estimate environmental impact</t>
  </si>
  <si>
    <t>Example:</t>
  </si>
  <si>
    <t>Comparison livestock-crop-tree interactions of an average farm in Niakhar, Senegal</t>
  </si>
  <si>
    <t>A</t>
  </si>
  <si>
    <t>Lucia run:</t>
  </si>
  <si>
    <t>Instructions:</t>
  </si>
  <si>
    <t>Set up and run corresponding lucia scenario similar to setting and scenarios described here</t>
  </si>
  <si>
    <t>B</t>
  </si>
  <si>
    <t>Prepare data</t>
  </si>
  <si>
    <t>See instructions there</t>
  </si>
  <si>
    <t>C</t>
  </si>
  <si>
    <t>Import data</t>
  </si>
  <si>
    <t>Go to 'CopyLink' tab at end of tab list in Scenario_livestock_crop_tree_environment_analysis tool.xlsb</t>
  </si>
  <si>
    <t>Mark and copy scenario data (e.g. row 9 in CopyLink) of Scenario_livestock_crop_tree_environment_analysis tool.xlsb</t>
  </si>
  <si>
    <t>Paste Special data as Values in corresponding scenario in CopyLink2 sheet in this Trade-off analysis Excel file</t>
  </si>
  <si>
    <t>Import lucia output data into 'Scenario analysis template (Excel file Scenario_livestock_crop_tree_environment_analysis tool.xlsb)</t>
  </si>
  <si>
    <t>Paste each scenario output data in the order into CopyLink2  you would like to have it for your scenario comparison</t>
  </si>
  <si>
    <t>Repeat with next scenario</t>
  </si>
  <si>
    <t>D</t>
  </si>
  <si>
    <t>Data will automatically be copied into the different tabs of the trade-off excel file</t>
  </si>
  <si>
    <t>Adjust factors</t>
  </si>
  <si>
    <t>Guiera</t>
  </si>
  <si>
    <t>Adjust planting areas of trees depending on your setting (yellow marked in tab 'ResiduesFeed')</t>
  </si>
  <si>
    <t>Adjust crop straw or tree residue/pods used as feed depending on your setting (yellow marked in tab 'ResiduesFeed')</t>
  </si>
  <si>
    <t>Check given loss estimates in 'Manure' and 'ResiduesFeed' tabs</t>
  </si>
  <si>
    <t>E</t>
  </si>
  <si>
    <t>Summary</t>
  </si>
  <si>
    <t>System productivity performance</t>
  </si>
  <si>
    <t>Farm organic resource availability and use</t>
  </si>
  <si>
    <t>Environmental impact</t>
  </si>
  <si>
    <t>A summary is automatically created with 3 tables:</t>
  </si>
  <si>
    <t>F</t>
  </si>
  <si>
    <t>Lucia Input data</t>
  </si>
  <si>
    <t>Outputs of 'Manure' and 'ResiduesFeed' tabs give necessary input data to adjust your Lucia runs.</t>
  </si>
  <si>
    <t>Note: 2 or 3 iterations maybe needed to ensure that lucia input settings and outputs coincide sufficiently</t>
  </si>
  <si>
    <t>Outputs from 'Manure' tab used as LUCIA inputs are:</t>
  </si>
  <si>
    <t>Manure quantity (DM) after losses</t>
  </si>
  <si>
    <t>Manure quality: %N, %P</t>
  </si>
  <si>
    <t>Outputs from 'ResidueFeed' tab used as LUCIA inputs are:</t>
  </si>
  <si>
    <t>Crop straw feed available (kg/TLU/day) for Livsim Input file (Forages)</t>
  </si>
  <si>
    <t>Tree fruits  as feed available (kg/TLU/day) for Livsim Input file (Concentrate)</t>
  </si>
  <si>
    <t>Tree leaves  as feed available (kg/TLU/day) for Livsim Input file (Forages)</t>
  </si>
  <si>
    <r>
      <t xml:space="preserve">Example: </t>
    </r>
    <r>
      <rPr>
        <sz val="11"/>
        <color theme="1"/>
        <rFont val="Aptos Narrow"/>
        <family val="2"/>
        <scheme val="minor"/>
      </rPr>
      <t>Comparison livestock-crop-tree interactions of an average farm in Niakhar, Senegal</t>
    </r>
  </si>
  <si>
    <t>Livestock peformance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</si>
</sst>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Aptos Narrow"/>
      <family val="2"/>
      <scheme val="minor"/>
    </font>
    <font>
      <sz val="12"/>
      <color theme="1"/>
      <name val="Aptos Narrow"/>
      <scheme val="minor"/>
    </font>
    <font>
      <b/>
      <sz val="12"/>
      <color theme="1"/>
      <name val="Aptos Narrow"/>
      <scheme val="minor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8"/>
      <color rgb="FF000000"/>
      <name val="Calibri Light"/>
      <family val="2"/>
    </font>
    <font>
      <sz val="14"/>
      <color rgb="FF000000"/>
      <name val="Calibri"/>
      <family val="2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9" fontId="0" fillId="0" borderId="0" xfId="0" applyNumberFormat="1"/>
    <xf numFmtId="166" fontId="0" fillId="0" borderId="0" xfId="0" applyNumberFormat="1"/>
    <xf numFmtId="0" fontId="2" fillId="0" borderId="0" xfId="0" applyFont="1"/>
    <xf numFmtId="165" fontId="1" fillId="0" borderId="0" xfId="0" applyNumberFormat="1" applyFont="1"/>
    <xf numFmtId="164" fontId="1" fillId="0" borderId="0" xfId="0" applyNumberFormat="1" applyFont="1"/>
    <xf numFmtId="9" fontId="0" fillId="0" borderId="0" xfId="0" quotePrefix="1" applyNumberFormat="1"/>
    <xf numFmtId="9" fontId="0" fillId="0" borderId="0" xfId="0" quotePrefix="1" applyNumberFormat="1" applyAlignment="1">
      <alignment horizontal="right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0" fillId="0" borderId="0" xfId="0" quotePrefix="1"/>
    <xf numFmtId="0" fontId="0" fillId="2" borderId="0" xfId="0" applyFill="1"/>
    <xf numFmtId="17" fontId="0" fillId="0" borderId="0" xfId="0" quotePrefix="1" applyNumberFormat="1"/>
    <xf numFmtId="0" fontId="5" fillId="0" borderId="0" xfId="0" applyFont="1"/>
    <xf numFmtId="2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1" fontId="5" fillId="0" borderId="0" xfId="0" applyNumberFormat="1" applyFont="1"/>
    <xf numFmtId="164" fontId="5" fillId="0" borderId="0" xfId="0" applyNumberFormat="1" applyFont="1"/>
    <xf numFmtId="0" fontId="8" fillId="0" borderId="0" xfId="0" applyFont="1"/>
    <xf numFmtId="0" fontId="9" fillId="0" borderId="0" xfId="0" applyFont="1"/>
    <xf numFmtId="0" fontId="7" fillId="0" borderId="0" xfId="0" applyFont="1"/>
    <xf numFmtId="0" fontId="10" fillId="0" borderId="0" xfId="0" applyFont="1"/>
    <xf numFmtId="1" fontId="0" fillId="2" borderId="0" xfId="0" applyNumberFormat="1" applyFill="1"/>
    <xf numFmtId="16" fontId="0" fillId="0" borderId="0" xfId="0" quotePrefix="1" applyNumberForma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Manure available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Manure!$H$23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Manure!$J$22</c:f>
              <c:numCache>
                <c:formatCode>0</c:formatCode>
                <c:ptCount val="1"/>
                <c:pt idx="0">
                  <c:v>3533.4199999999996</c:v>
                </c:pt>
              </c:numCache>
            </c:numRef>
          </c:cat>
          <c:val>
            <c:numRef>
              <c:f>Manure!$J$23</c:f>
              <c:numCache>
                <c:formatCode>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3C5-45E8-A5F7-C94970951A65}"/>
            </c:ext>
          </c:extLst>
        </c:ser>
        <c:ser>
          <c:idx val="1"/>
          <c:order val="1"/>
          <c:tx>
            <c:strRef>
              <c:f>Manure!$H$24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Manure!$J$22</c:f>
              <c:numCache>
                <c:formatCode>0</c:formatCode>
                <c:ptCount val="1"/>
                <c:pt idx="0">
                  <c:v>3533.4199999999996</c:v>
                </c:pt>
              </c:numCache>
            </c:numRef>
          </c:cat>
          <c:val>
            <c:numRef>
              <c:f>Manure!$J$24</c:f>
              <c:numCache>
                <c:formatCode>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03C5-45E8-A5F7-C94970951A65}"/>
            </c:ext>
          </c:extLst>
        </c:ser>
        <c:ser>
          <c:idx val="2"/>
          <c:order val="2"/>
          <c:tx>
            <c:strRef>
              <c:f>Manure!$H$25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Manure!$J$22</c:f>
              <c:numCache>
                <c:formatCode>0</c:formatCode>
                <c:ptCount val="1"/>
                <c:pt idx="0">
                  <c:v>3533.4199999999996</c:v>
                </c:pt>
              </c:numCache>
            </c:numRef>
          </c:cat>
          <c:val>
            <c:numRef>
              <c:f>Manure!$J$25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3C5-45E8-A5F7-C94970951A65}"/>
            </c:ext>
          </c:extLst>
        </c:ser>
        <c:ser>
          <c:idx val="3"/>
          <c:order val="3"/>
          <c:tx>
            <c:strRef>
              <c:f>Manure!$H$26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Manure!$J$22</c:f>
              <c:numCache>
                <c:formatCode>0</c:formatCode>
                <c:ptCount val="1"/>
                <c:pt idx="0">
                  <c:v>3533.4199999999996</c:v>
                </c:pt>
              </c:numCache>
            </c:numRef>
          </c:cat>
          <c:val>
            <c:numRef>
              <c:f>Manure!$J$26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3C5-45E8-A5F7-C94970951A65}"/>
            </c:ext>
          </c:extLst>
        </c:ser>
        <c:ser>
          <c:idx val="4"/>
          <c:order val="4"/>
          <c:tx>
            <c:strRef>
              <c:f>Manure!$H$27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Manure!$J$22</c:f>
              <c:numCache>
                <c:formatCode>0</c:formatCode>
                <c:ptCount val="1"/>
                <c:pt idx="0">
                  <c:v>3533.4199999999996</c:v>
                </c:pt>
              </c:numCache>
            </c:numRef>
          </c:cat>
          <c:val>
            <c:numRef>
              <c:f>Manure!$J$27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03C5-45E8-A5F7-C94970951A65}"/>
            </c:ext>
          </c:extLst>
        </c:ser>
        <c:ser>
          <c:idx val="5"/>
          <c:order val="5"/>
          <c:tx>
            <c:strRef>
              <c:f>Manure!$H$28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Manure!$J$22</c:f>
              <c:numCache>
                <c:formatCode>0</c:formatCode>
                <c:ptCount val="1"/>
                <c:pt idx="0">
                  <c:v>3533.4199999999996</c:v>
                </c:pt>
              </c:numCache>
            </c:numRef>
          </c:cat>
          <c:val>
            <c:numRef>
              <c:f>Manure!$J$28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03C5-45E8-A5F7-C94970951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0397424"/>
        <c:axId val="1187350816"/>
      </c:barChart>
      <c:catAx>
        <c:axId val="11103974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87350816"/>
        <c:crosses val="autoZero"/>
        <c:auto val="1"/>
        <c:lblAlgn val="ctr"/>
        <c:lblOffset val="100"/>
        <c:noMultiLvlLbl val="0"/>
      </c:catAx>
      <c:valAx>
        <c:axId val="11873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039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640080</xdr:colOff>
      <xdr:row>30</xdr:row>
      <xdr:rowOff>83820</xdr:rowOff>
    </xdr:from>
    <xdr:to>
      <xdr:col>15</xdr:col>
      <xdr:colOff>182880</xdr:colOff>
      <xdr:row>33</xdr:row>
      <xdr:rowOff>128548</xdr:rowOff>
    </xdr:to>
    <xdr:sp macro="" textlink="">
      <xdr:nvSpPr>
        <xdr:cNvPr id="30" name="TextBox 37">
          <a:extLst>
            <a:ext uri="{FF2B5EF4-FFF2-40B4-BE49-F238E27FC236}">
              <a16:creationId xmlns:a16="http://schemas.microsoft.com/office/drawing/2014/main" id="{F9B00DB8-8AF5-1A40-D15A-08352B43F796}"/>
            </a:ext>
          </a:extLst>
        </xdr:cNvPr>
        <xdr:cNvSpPr txBox="1"/>
      </xdr:nvSpPr>
      <xdr:spPr>
        <a:xfrm>
          <a:off x="640080" y="5684520"/>
          <a:ext cx="9715500" cy="59336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de-DE" sz="1600"/>
            <a:t>Boundaries:</a:t>
          </a:r>
        </a:p>
        <a:p>
          <a:r>
            <a:rPr lang="de-DE" sz="1600"/>
            <a:t>Only resources produced on farm and from grassland available (except external concentrate/Fertilizer scenarios)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14</xdr:col>
      <xdr:colOff>566791</xdr:colOff>
      <xdr:row>28</xdr:row>
      <xdr:rowOff>137208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B0DB2EFE-45A5-2DA4-21D4-DEE5CDE38D67}"/>
            </a:ext>
          </a:extLst>
        </xdr:cNvPr>
        <xdr:cNvGrpSpPr/>
      </xdr:nvGrpSpPr>
      <xdr:grpSpPr>
        <a:xfrm>
          <a:off x="723900" y="1028700"/>
          <a:ext cx="9405991" cy="4343448"/>
          <a:chOff x="622818" y="1494828"/>
          <a:chExt cx="9405991" cy="4343448"/>
        </a:xfrm>
      </xdr:grpSpPr>
      <xdr:grpSp>
        <xdr:nvGrpSpPr>
          <xdr:cNvPr id="63" name="Group 62">
            <a:extLst>
              <a:ext uri="{FF2B5EF4-FFF2-40B4-BE49-F238E27FC236}">
                <a16:creationId xmlns:a16="http://schemas.microsoft.com/office/drawing/2014/main" id="{930F2532-CFDD-A60C-8380-2C2C70208260}"/>
              </a:ext>
            </a:extLst>
          </xdr:cNvPr>
          <xdr:cNvGrpSpPr/>
        </xdr:nvGrpSpPr>
        <xdr:grpSpPr>
          <a:xfrm>
            <a:off x="1330132" y="2220973"/>
            <a:ext cx="932592" cy="2700140"/>
            <a:chOff x="6789533" y="1792662"/>
            <a:chExt cx="932592" cy="2700140"/>
          </a:xfrm>
        </xdr:grpSpPr>
        <xdr:sp macro="" textlink="">
          <xdr:nvSpPr>
            <xdr:cNvPr id="89" name="Rectangle 88">
              <a:extLst>
                <a:ext uri="{FF2B5EF4-FFF2-40B4-BE49-F238E27FC236}">
                  <a16:creationId xmlns:a16="http://schemas.microsoft.com/office/drawing/2014/main" id="{55A2EE2C-38D6-F328-30BC-420D4860C960}"/>
                </a:ext>
              </a:extLst>
            </xdr:cNvPr>
            <xdr:cNvSpPr/>
          </xdr:nvSpPr>
          <xdr:spPr>
            <a:xfrm>
              <a:off x="6789535" y="3139125"/>
              <a:ext cx="932590" cy="746481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285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de-DE">
                  <a:solidFill>
                    <a:schemeClr val="tx1"/>
                  </a:solidFill>
                </a:rPr>
                <a:t>Millet</a:t>
              </a:r>
            </a:p>
          </xdr:txBody>
        </xdr:sp>
        <xdr:sp macro="" textlink="">
          <xdr:nvSpPr>
            <xdr:cNvPr id="90" name="Rectangle 89">
              <a:extLst>
                <a:ext uri="{FF2B5EF4-FFF2-40B4-BE49-F238E27FC236}">
                  <a16:creationId xmlns:a16="http://schemas.microsoft.com/office/drawing/2014/main" id="{C596BF57-BC93-EA10-B7E6-52608A13440C}"/>
                </a:ext>
              </a:extLst>
            </xdr:cNvPr>
            <xdr:cNvSpPr/>
          </xdr:nvSpPr>
          <xdr:spPr>
            <a:xfrm>
              <a:off x="6789535" y="3814714"/>
              <a:ext cx="932590" cy="678088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285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de-DE">
                  <a:solidFill>
                    <a:schemeClr val="tx1"/>
                  </a:solidFill>
                </a:rPr>
                <a:t>Groundnut</a:t>
              </a:r>
            </a:p>
          </xdr:txBody>
        </xdr:sp>
        <xdr:sp macro="" textlink="">
          <xdr:nvSpPr>
            <xdr:cNvPr id="91" name="Rectangle 90">
              <a:extLst>
                <a:ext uri="{FF2B5EF4-FFF2-40B4-BE49-F238E27FC236}">
                  <a16:creationId xmlns:a16="http://schemas.microsoft.com/office/drawing/2014/main" id="{395BE119-232F-7375-55F7-21C927D9F0D4}"/>
                </a:ext>
              </a:extLst>
            </xdr:cNvPr>
            <xdr:cNvSpPr/>
          </xdr:nvSpPr>
          <xdr:spPr>
            <a:xfrm>
              <a:off x="6789533" y="1792662"/>
              <a:ext cx="932590" cy="746481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285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de-DE">
                  <a:solidFill>
                    <a:schemeClr val="tx1"/>
                  </a:solidFill>
                </a:rPr>
                <a:t>Millet</a:t>
              </a:r>
            </a:p>
          </xdr:txBody>
        </xdr:sp>
        <xdr:sp macro="" textlink="">
          <xdr:nvSpPr>
            <xdr:cNvPr id="92" name="Rectangle 91">
              <a:extLst>
                <a:ext uri="{FF2B5EF4-FFF2-40B4-BE49-F238E27FC236}">
                  <a16:creationId xmlns:a16="http://schemas.microsoft.com/office/drawing/2014/main" id="{7547B150-1215-CDC1-6309-C8EC14B30B38}"/>
                </a:ext>
              </a:extLst>
            </xdr:cNvPr>
            <xdr:cNvSpPr/>
          </xdr:nvSpPr>
          <xdr:spPr>
            <a:xfrm>
              <a:off x="6789534" y="2466680"/>
              <a:ext cx="932590" cy="672445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285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de-DE">
                  <a:solidFill>
                    <a:schemeClr val="tx1"/>
                  </a:solidFill>
                </a:rPr>
                <a:t>Millet</a:t>
              </a:r>
            </a:p>
          </xdr:txBody>
        </xdr:sp>
      </xdr:grpSp>
      <xdr:sp macro="" textlink="">
        <xdr:nvSpPr>
          <xdr:cNvPr id="64" name="Arrow: Left 63">
            <a:extLst>
              <a:ext uri="{FF2B5EF4-FFF2-40B4-BE49-F238E27FC236}">
                <a16:creationId xmlns:a16="http://schemas.microsoft.com/office/drawing/2014/main" id="{107CF9CE-0791-ABE3-5836-9DA459D2F159}"/>
              </a:ext>
            </a:extLst>
          </xdr:cNvPr>
          <xdr:cNvSpPr/>
        </xdr:nvSpPr>
        <xdr:spPr>
          <a:xfrm>
            <a:off x="2925250" y="3031987"/>
            <a:ext cx="1223239" cy="675588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/>
              <a:t>Manure</a:t>
            </a:r>
          </a:p>
        </xdr:txBody>
      </xdr:sp>
      <xdr:sp macro="" textlink="">
        <xdr:nvSpPr>
          <xdr:cNvPr id="65" name="Oval 64">
            <a:extLst>
              <a:ext uri="{FF2B5EF4-FFF2-40B4-BE49-F238E27FC236}">
                <a16:creationId xmlns:a16="http://schemas.microsoft.com/office/drawing/2014/main" id="{EB0696E7-5607-0C9B-F1D0-B03DC2D742B7}"/>
              </a:ext>
            </a:extLst>
          </xdr:cNvPr>
          <xdr:cNvSpPr/>
        </xdr:nvSpPr>
        <xdr:spPr>
          <a:xfrm>
            <a:off x="4281368" y="2584495"/>
            <a:ext cx="1707624" cy="1486298"/>
          </a:xfrm>
          <a:prstGeom prst="ellipse">
            <a:avLst/>
          </a:prstGeom>
          <a:solidFill>
            <a:schemeClr val="accent5">
              <a:lumMod val="20000"/>
              <a:lumOff val="80000"/>
            </a:schemeClr>
          </a:solidFill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>
                <a:solidFill>
                  <a:schemeClr val="tx1"/>
                </a:solidFill>
              </a:rPr>
              <a:t>Farm</a:t>
            </a:r>
          </a:p>
          <a:p>
            <a:pPr algn="ctr"/>
            <a:r>
              <a:rPr lang="de-DE">
                <a:solidFill>
                  <a:schemeClr val="tx1"/>
                </a:solidFill>
              </a:rPr>
              <a:t>Livestock</a:t>
            </a:r>
          </a:p>
          <a:p>
            <a:pPr algn="ctr"/>
            <a:r>
              <a:rPr lang="de-DE">
                <a:solidFill>
                  <a:schemeClr val="tx1"/>
                </a:solidFill>
              </a:rPr>
              <a:t>Kral</a:t>
            </a:r>
          </a:p>
        </xdr:txBody>
      </xdr:sp>
      <xdr:sp macro="" textlink="">
        <xdr:nvSpPr>
          <xdr:cNvPr id="66" name="TextBox 16">
            <a:extLst>
              <a:ext uri="{FF2B5EF4-FFF2-40B4-BE49-F238E27FC236}">
                <a16:creationId xmlns:a16="http://schemas.microsoft.com/office/drawing/2014/main" id="{7CA0986F-A28A-B2E3-7218-0250F03B67AA}"/>
              </a:ext>
            </a:extLst>
          </xdr:cNvPr>
          <xdr:cNvSpPr txBox="1"/>
        </xdr:nvSpPr>
        <xdr:spPr>
          <a:xfrm>
            <a:off x="1614379" y="5058292"/>
            <a:ext cx="529968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/>
              <a:t>4ha</a:t>
            </a:r>
          </a:p>
        </xdr:txBody>
      </xdr:sp>
      <xdr:grpSp>
        <xdr:nvGrpSpPr>
          <xdr:cNvPr id="67" name="Group 66">
            <a:extLst>
              <a:ext uri="{FF2B5EF4-FFF2-40B4-BE49-F238E27FC236}">
                <a16:creationId xmlns:a16="http://schemas.microsoft.com/office/drawing/2014/main" id="{37F35297-BF19-C4EF-3B66-E4E2FBDB1E36}"/>
              </a:ext>
            </a:extLst>
          </xdr:cNvPr>
          <xdr:cNvGrpSpPr/>
        </xdr:nvGrpSpPr>
        <xdr:grpSpPr>
          <a:xfrm>
            <a:off x="6042093" y="1864326"/>
            <a:ext cx="3986716" cy="3125185"/>
            <a:chOff x="6754658" y="2130923"/>
            <a:chExt cx="3986716" cy="3125185"/>
          </a:xfrm>
        </xdr:grpSpPr>
        <xdr:sp macro="" textlink="">
          <xdr:nvSpPr>
            <xdr:cNvPr id="84" name="Arrow: Left 83">
              <a:extLst>
                <a:ext uri="{FF2B5EF4-FFF2-40B4-BE49-F238E27FC236}">
                  <a16:creationId xmlns:a16="http://schemas.microsoft.com/office/drawing/2014/main" id="{A905D086-506F-A5E2-D6C0-4DBEADF3490C}"/>
                </a:ext>
              </a:extLst>
            </xdr:cNvPr>
            <xdr:cNvSpPr/>
          </xdr:nvSpPr>
          <xdr:spPr>
            <a:xfrm>
              <a:off x="6754658" y="3290346"/>
              <a:ext cx="1262055" cy="683825"/>
            </a:xfrm>
            <a:prstGeom prst="lef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de-DE"/>
                <a:t>Nutrients</a:t>
              </a:r>
            </a:p>
          </xdr:txBody>
        </xdr:sp>
        <xdr:grpSp>
          <xdr:nvGrpSpPr>
            <xdr:cNvPr id="85" name="Group 84">
              <a:extLst>
                <a:ext uri="{FF2B5EF4-FFF2-40B4-BE49-F238E27FC236}">
                  <a16:creationId xmlns:a16="http://schemas.microsoft.com/office/drawing/2014/main" id="{F5604C32-1889-BF96-8838-BBD5177579FC}"/>
                </a:ext>
              </a:extLst>
            </xdr:cNvPr>
            <xdr:cNvGrpSpPr/>
          </xdr:nvGrpSpPr>
          <xdr:grpSpPr>
            <a:xfrm>
              <a:off x="8112041" y="2130923"/>
              <a:ext cx="2629333" cy="3125185"/>
              <a:chOff x="8112041" y="2130923"/>
              <a:chExt cx="2629333" cy="3125185"/>
            </a:xfrm>
          </xdr:grpSpPr>
          <xdr:sp macro="" textlink="">
            <xdr:nvSpPr>
              <xdr:cNvPr id="86" name="Rectangle 85">
                <a:extLst>
                  <a:ext uri="{FF2B5EF4-FFF2-40B4-BE49-F238E27FC236}">
                    <a16:creationId xmlns:a16="http://schemas.microsoft.com/office/drawing/2014/main" id="{5D04B90A-F264-3DEF-1D4C-F28F5B28B999}"/>
                  </a:ext>
                </a:extLst>
              </xdr:cNvPr>
              <xdr:cNvSpPr/>
            </xdr:nvSpPr>
            <xdr:spPr>
              <a:xfrm>
                <a:off x="8112041" y="2130923"/>
                <a:ext cx="2616723" cy="2736917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285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de-DE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de-DE" sz="2000">
                    <a:solidFill>
                      <a:schemeClr val="tx1"/>
                    </a:solidFill>
                  </a:rPr>
                  <a:t>Grassland</a:t>
                </a:r>
              </a:p>
            </xdr:txBody>
          </xdr:sp>
          <xdr:sp macro="" textlink="">
            <xdr:nvSpPr>
              <xdr:cNvPr id="87" name="TextBox 9">
                <a:extLst>
                  <a:ext uri="{FF2B5EF4-FFF2-40B4-BE49-F238E27FC236}">
                    <a16:creationId xmlns:a16="http://schemas.microsoft.com/office/drawing/2014/main" id="{B82B5C2C-4EE5-B6E1-5CD8-9292C74FB7FA}"/>
                  </a:ext>
                </a:extLst>
              </xdr:cNvPr>
              <xdr:cNvSpPr txBox="1"/>
            </xdr:nvSpPr>
            <xdr:spPr>
              <a:xfrm>
                <a:off x="9242951" y="3974172"/>
                <a:ext cx="1498423" cy="923330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de-DE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/>
                <a:r>
                  <a:rPr lang="de-DE"/>
                  <a:t>Cattle 4-8 TLU</a:t>
                </a:r>
              </a:p>
              <a:p>
                <a:pPr algn="r"/>
                <a:r>
                  <a:rPr lang="de-DE"/>
                  <a:t>SR 0.4-0.6</a:t>
                </a:r>
              </a:p>
              <a:p>
                <a:pPr algn="r"/>
                <a:r>
                  <a:rPr lang="de-DE"/>
                  <a:t>12ha</a:t>
                </a:r>
              </a:p>
            </xdr:txBody>
          </xdr:sp>
          <xdr:sp macro="" textlink="">
            <xdr:nvSpPr>
              <xdr:cNvPr id="88" name="TextBox 17">
                <a:extLst>
                  <a:ext uri="{FF2B5EF4-FFF2-40B4-BE49-F238E27FC236}">
                    <a16:creationId xmlns:a16="http://schemas.microsoft.com/office/drawing/2014/main" id="{C1E6EA9E-65B2-7FEF-22CA-3A3C6BF573FE}"/>
                  </a:ext>
                </a:extLst>
              </xdr:cNvPr>
              <xdr:cNvSpPr txBox="1"/>
            </xdr:nvSpPr>
            <xdr:spPr>
              <a:xfrm>
                <a:off x="8958473" y="4886776"/>
                <a:ext cx="728181" cy="36933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de-DE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de-DE"/>
              </a:p>
            </xdr:txBody>
          </xdr:sp>
        </xdr:grpSp>
      </xdr:grpSp>
      <xdr:grpSp>
        <xdr:nvGrpSpPr>
          <xdr:cNvPr id="68" name="Group 67">
            <a:extLst>
              <a:ext uri="{FF2B5EF4-FFF2-40B4-BE49-F238E27FC236}">
                <a16:creationId xmlns:a16="http://schemas.microsoft.com/office/drawing/2014/main" id="{40BB963E-2F5D-7728-CF52-8BC8A8E35769}"/>
              </a:ext>
            </a:extLst>
          </xdr:cNvPr>
          <xdr:cNvGrpSpPr/>
        </xdr:nvGrpSpPr>
        <xdr:grpSpPr>
          <a:xfrm>
            <a:off x="2338000" y="3760333"/>
            <a:ext cx="1707624" cy="905936"/>
            <a:chOff x="3198983" y="3647209"/>
            <a:chExt cx="1707624" cy="905936"/>
          </a:xfrm>
        </xdr:grpSpPr>
        <xdr:sp macro="" textlink="">
          <xdr:nvSpPr>
            <xdr:cNvPr id="82" name="Arrow: Right 81">
              <a:extLst>
                <a:ext uri="{FF2B5EF4-FFF2-40B4-BE49-F238E27FC236}">
                  <a16:creationId xmlns:a16="http://schemas.microsoft.com/office/drawing/2014/main" id="{F6879EC7-B5B7-BE08-5E6E-7ECBD11B66FD}"/>
                </a:ext>
              </a:extLst>
            </xdr:cNvPr>
            <xdr:cNvSpPr/>
          </xdr:nvSpPr>
          <xdr:spPr>
            <a:xfrm>
              <a:off x="3198983" y="3647209"/>
              <a:ext cx="1707624" cy="563253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de-DE"/>
                <a:t>CropResidues</a:t>
              </a:r>
            </a:p>
          </xdr:txBody>
        </xdr:sp>
        <xdr:sp macro="" textlink="">
          <xdr:nvSpPr>
            <xdr:cNvPr id="83" name="Arrow: Bent-Up 82">
              <a:extLst>
                <a:ext uri="{FF2B5EF4-FFF2-40B4-BE49-F238E27FC236}">
                  <a16:creationId xmlns:a16="http://schemas.microsoft.com/office/drawing/2014/main" id="{686FC3F0-964B-8A08-791D-5440AC3B94EF}"/>
                </a:ext>
              </a:extLst>
            </xdr:cNvPr>
            <xdr:cNvSpPr/>
          </xdr:nvSpPr>
          <xdr:spPr>
            <a:xfrm rot="5400000" flipV="1">
              <a:off x="3279889" y="4046800"/>
              <a:ext cx="479806" cy="532884"/>
            </a:xfrm>
            <a:prstGeom prst="bentUp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</xdr:grpSp>
      <xdr:grpSp>
        <xdr:nvGrpSpPr>
          <xdr:cNvPr id="69" name="Group 68">
            <a:extLst>
              <a:ext uri="{FF2B5EF4-FFF2-40B4-BE49-F238E27FC236}">
                <a16:creationId xmlns:a16="http://schemas.microsoft.com/office/drawing/2014/main" id="{B535F033-9818-7339-0544-C13DFD840C23}"/>
              </a:ext>
            </a:extLst>
          </xdr:cNvPr>
          <xdr:cNvGrpSpPr/>
        </xdr:nvGrpSpPr>
        <xdr:grpSpPr>
          <a:xfrm>
            <a:off x="2291002" y="2277141"/>
            <a:ext cx="2034186" cy="955644"/>
            <a:chOff x="3151985" y="2164017"/>
            <a:chExt cx="2034186" cy="955644"/>
          </a:xfrm>
        </xdr:grpSpPr>
        <xdr:sp macro="" textlink="">
          <xdr:nvSpPr>
            <xdr:cNvPr id="80" name="Arrow: Right 79">
              <a:extLst>
                <a:ext uri="{FF2B5EF4-FFF2-40B4-BE49-F238E27FC236}">
                  <a16:creationId xmlns:a16="http://schemas.microsoft.com/office/drawing/2014/main" id="{CF0889B9-1A83-A80F-2C29-8AFAB2D3F84E}"/>
                </a:ext>
              </a:extLst>
            </xdr:cNvPr>
            <xdr:cNvSpPr/>
          </xdr:nvSpPr>
          <xdr:spPr>
            <a:xfrm>
              <a:off x="3151985" y="2164017"/>
              <a:ext cx="2034186" cy="614708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de-DE"/>
                <a:t>Tree fruits/leaves</a:t>
              </a:r>
            </a:p>
          </xdr:txBody>
        </xdr:sp>
        <xdr:sp macro="" textlink="">
          <xdr:nvSpPr>
            <xdr:cNvPr id="81" name="Arrow: Bent-Up 80">
              <a:extLst>
                <a:ext uri="{FF2B5EF4-FFF2-40B4-BE49-F238E27FC236}">
                  <a16:creationId xmlns:a16="http://schemas.microsoft.com/office/drawing/2014/main" id="{B71CFAC6-88FF-A0AD-1D80-A1A8DAAA62BD}"/>
                </a:ext>
              </a:extLst>
            </xdr:cNvPr>
            <xdr:cNvSpPr/>
          </xdr:nvSpPr>
          <xdr:spPr>
            <a:xfrm rot="5400000" flipV="1">
              <a:off x="3253803" y="2613316"/>
              <a:ext cx="479806" cy="532884"/>
            </a:xfrm>
            <a:prstGeom prst="bentUp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</xdr:grpSp>
      <xdr:sp macro="" textlink="">
        <xdr:nvSpPr>
          <xdr:cNvPr id="70" name="Arrow: Left 69">
            <a:extLst>
              <a:ext uri="{FF2B5EF4-FFF2-40B4-BE49-F238E27FC236}">
                <a16:creationId xmlns:a16="http://schemas.microsoft.com/office/drawing/2014/main" id="{5CAEA7CB-CCD0-E41F-D9E0-49C28AF410C5}"/>
              </a:ext>
            </a:extLst>
          </xdr:cNvPr>
          <xdr:cNvSpPr/>
        </xdr:nvSpPr>
        <xdr:spPr>
          <a:xfrm rot="5400000">
            <a:off x="4425180" y="4538346"/>
            <a:ext cx="1630363" cy="969497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/>
              <a:t>ConcentrateFertilizer</a:t>
            </a:r>
          </a:p>
        </xdr:txBody>
      </xdr:sp>
      <xdr:sp macro="" textlink="">
        <xdr:nvSpPr>
          <xdr:cNvPr id="71" name="Arrow: Curved Down 70">
            <a:extLst>
              <a:ext uri="{FF2B5EF4-FFF2-40B4-BE49-F238E27FC236}">
                <a16:creationId xmlns:a16="http://schemas.microsoft.com/office/drawing/2014/main" id="{474F0693-E55E-4EF8-CB22-89DA3B18E10B}"/>
              </a:ext>
            </a:extLst>
          </xdr:cNvPr>
          <xdr:cNvSpPr/>
        </xdr:nvSpPr>
        <xdr:spPr>
          <a:xfrm>
            <a:off x="5135180" y="1500666"/>
            <a:ext cx="2771480" cy="683825"/>
          </a:xfrm>
          <a:prstGeom prst="curved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>
                <a:solidFill>
                  <a:schemeClr val="tx1"/>
                </a:solidFill>
              </a:rPr>
              <a:t>Grazing</a:t>
            </a:r>
          </a:p>
        </xdr:txBody>
      </xdr:sp>
      <xdr:sp macro="" textlink="">
        <xdr:nvSpPr>
          <xdr:cNvPr id="72" name="Arrow: Curved Down 71">
            <a:extLst>
              <a:ext uri="{FF2B5EF4-FFF2-40B4-BE49-F238E27FC236}">
                <a16:creationId xmlns:a16="http://schemas.microsoft.com/office/drawing/2014/main" id="{26985E43-F748-F70F-C7CD-32039B3F9AD4}"/>
              </a:ext>
            </a:extLst>
          </xdr:cNvPr>
          <xdr:cNvSpPr/>
        </xdr:nvSpPr>
        <xdr:spPr>
          <a:xfrm flipH="1">
            <a:off x="1719111" y="1494828"/>
            <a:ext cx="3180307" cy="672993"/>
          </a:xfrm>
          <a:prstGeom prst="curved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>
                <a:solidFill>
                  <a:schemeClr val="tx1"/>
                </a:solidFill>
              </a:rPr>
              <a:t>Stubble/pods browsing</a:t>
            </a:r>
          </a:p>
        </xdr:txBody>
      </xdr:sp>
      <xdr:cxnSp macro="">
        <xdr:nvCxnSpPr>
          <xdr:cNvPr id="73" name="Straight Arrow Connector 72">
            <a:extLst>
              <a:ext uri="{FF2B5EF4-FFF2-40B4-BE49-F238E27FC236}">
                <a16:creationId xmlns:a16="http://schemas.microsoft.com/office/drawing/2014/main" id="{62E1017A-202F-1AD5-1D1C-969F4CE726FA}"/>
              </a:ext>
            </a:extLst>
          </xdr:cNvPr>
          <xdr:cNvCxnSpPr>
            <a:cxnSpLocks/>
          </xdr:cNvCxnSpPr>
        </xdr:nvCxnSpPr>
        <xdr:spPr>
          <a:xfrm>
            <a:off x="5808932" y="4243025"/>
            <a:ext cx="0" cy="1595251"/>
          </a:xfrm>
          <a:prstGeom prst="straightConnector1">
            <a:avLst/>
          </a:prstGeom>
          <a:ln w="7620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4" name="TextBox 29">
            <a:extLst>
              <a:ext uri="{FF2B5EF4-FFF2-40B4-BE49-F238E27FC236}">
                <a16:creationId xmlns:a16="http://schemas.microsoft.com/office/drawing/2014/main" id="{C4CCA35B-2745-3EAB-EF99-EF9F461A77F0}"/>
              </a:ext>
            </a:extLst>
          </xdr:cNvPr>
          <xdr:cNvSpPr txBox="1"/>
        </xdr:nvSpPr>
        <xdr:spPr>
          <a:xfrm>
            <a:off x="5822008" y="4906823"/>
            <a:ext cx="943207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/>
              <a:t>Off-take</a:t>
            </a:r>
          </a:p>
        </xdr:txBody>
      </xdr:sp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35C07772-014F-B42B-B482-17106FA17FB0}"/>
              </a:ext>
            </a:extLst>
          </xdr:cNvPr>
          <xdr:cNvCxnSpPr/>
        </xdr:nvCxnSpPr>
        <xdr:spPr>
          <a:xfrm>
            <a:off x="2405463" y="4804845"/>
            <a:ext cx="1748702" cy="0"/>
          </a:xfrm>
          <a:prstGeom prst="straightConnector1">
            <a:avLst/>
          </a:prstGeom>
          <a:ln w="7620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6" name="TextBox 32">
            <a:extLst>
              <a:ext uri="{FF2B5EF4-FFF2-40B4-BE49-F238E27FC236}">
                <a16:creationId xmlns:a16="http://schemas.microsoft.com/office/drawing/2014/main" id="{292C6C78-22F3-0410-FE2F-2F3DC57B1875}"/>
              </a:ext>
            </a:extLst>
          </xdr:cNvPr>
          <xdr:cNvSpPr txBox="1"/>
        </xdr:nvSpPr>
        <xdr:spPr>
          <a:xfrm>
            <a:off x="3210465" y="4475955"/>
            <a:ext cx="652807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/>
              <a:t>Food</a:t>
            </a:r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296BF699-60D0-BBF3-591A-5A459FDF56F9}"/>
              </a:ext>
            </a:extLst>
          </xdr:cNvPr>
          <xdr:cNvSpPr/>
        </xdr:nvSpPr>
        <xdr:spPr>
          <a:xfrm>
            <a:off x="627198" y="2894991"/>
            <a:ext cx="794894" cy="672445"/>
          </a:xfrm>
          <a:prstGeom prst="rect">
            <a:avLst/>
          </a:prstGeom>
          <a:noFill/>
          <a:ln w="28575"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600">
                <a:solidFill>
                  <a:schemeClr val="tx1"/>
                </a:solidFill>
              </a:rPr>
              <a:t>Faid-herbia</a:t>
            </a:r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E519ED31-4398-EB4E-171D-E72A95D73EAA}"/>
              </a:ext>
            </a:extLst>
          </xdr:cNvPr>
          <xdr:cNvSpPr/>
        </xdr:nvSpPr>
        <xdr:spPr>
          <a:xfrm>
            <a:off x="627198" y="3575471"/>
            <a:ext cx="794894" cy="672445"/>
          </a:xfrm>
          <a:prstGeom prst="rect">
            <a:avLst/>
          </a:prstGeom>
          <a:noFill/>
          <a:ln w="28575"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600">
                <a:solidFill>
                  <a:schemeClr val="tx1"/>
                </a:solidFill>
              </a:rPr>
              <a:t>Faid-herbia</a:t>
            </a:r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43755697-0B06-7DD1-23B7-D9CD78E7A0A5}"/>
              </a:ext>
            </a:extLst>
          </xdr:cNvPr>
          <xdr:cNvSpPr/>
        </xdr:nvSpPr>
        <xdr:spPr>
          <a:xfrm>
            <a:off x="622818" y="4248667"/>
            <a:ext cx="794894" cy="672445"/>
          </a:xfrm>
          <a:prstGeom prst="rect">
            <a:avLst/>
          </a:prstGeom>
          <a:noFill/>
          <a:ln w="28575"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600">
                <a:solidFill>
                  <a:schemeClr val="tx1"/>
                </a:solidFill>
              </a:rPr>
              <a:t>Guiera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597535</xdr:colOff>
      <xdr:row>25</xdr:row>
      <xdr:rowOff>155575</xdr:rowOff>
    </xdr:from>
    <xdr:to>
      <xdr:col>18</xdr:col>
      <xdr:colOff>140335</xdr:colOff>
      <xdr:row>40</xdr:row>
      <xdr:rowOff>236855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637523-AE17-43EC-A10F-1F6D4147F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F6B5-F4BA-40EF-9258-FF9F0DF45245}">
  <dimension ref="A1:E39"/>
  <sheetViews>
    <sheetView tabSelected="1" workbookViewId="0">
      <selection activeCell="A2" sqref="A2"/>
    </sheetView>
  </sheetViews>
  <sheetFormatPr defaultRowHeight="14.4" x14ac:dyDescent="0.3"/>
  <cols>
    <col min="2" max="2" width="14.33203125" customWidth="1"/>
    <col min="3" max="3" width="6.109375" customWidth="1"/>
  </cols>
  <sheetData>
    <row r="1" spans="1:4" ht="18" x14ac:dyDescent="0.35">
      <c r="A1" s="29" t="s">
        <v>338</v>
      </c>
    </row>
    <row r="3" spans="1:4" x14ac:dyDescent="0.3">
      <c r="A3" s="25" t="s">
        <v>339</v>
      </c>
      <c r="B3" t="s">
        <v>340</v>
      </c>
    </row>
    <row r="4" spans="1:4" x14ac:dyDescent="0.3">
      <c r="B4" t="s">
        <v>341</v>
      </c>
    </row>
    <row r="5" spans="1:4" x14ac:dyDescent="0.3">
      <c r="B5" t="s">
        <v>342</v>
      </c>
    </row>
    <row r="7" spans="1:4" x14ac:dyDescent="0.3">
      <c r="A7" s="25" t="s">
        <v>343</v>
      </c>
      <c r="B7" t="s">
        <v>344</v>
      </c>
    </row>
    <row r="9" spans="1:4" x14ac:dyDescent="0.3">
      <c r="A9" s="25" t="s">
        <v>347</v>
      </c>
    </row>
    <row r="10" spans="1:4" x14ac:dyDescent="0.3">
      <c r="A10" t="s">
        <v>345</v>
      </c>
      <c r="B10" s="25" t="s">
        <v>346</v>
      </c>
      <c r="C10">
        <v>1</v>
      </c>
      <c r="D10" t="s">
        <v>348</v>
      </c>
    </row>
    <row r="11" spans="1:4" x14ac:dyDescent="0.3">
      <c r="B11" s="25"/>
    </row>
    <row r="12" spans="1:4" x14ac:dyDescent="0.3">
      <c r="A12" t="s">
        <v>349</v>
      </c>
      <c r="B12" s="25" t="s">
        <v>350</v>
      </c>
      <c r="C12">
        <v>1</v>
      </c>
      <c r="D12" t="s">
        <v>357</v>
      </c>
    </row>
    <row r="13" spans="1:4" x14ac:dyDescent="0.3">
      <c r="D13" t="s">
        <v>351</v>
      </c>
    </row>
    <row r="15" spans="1:4" x14ac:dyDescent="0.3">
      <c r="A15" t="s">
        <v>352</v>
      </c>
      <c r="B15" s="25" t="s">
        <v>353</v>
      </c>
      <c r="C15">
        <v>1</v>
      </c>
      <c r="D15" t="s">
        <v>354</v>
      </c>
    </row>
    <row r="16" spans="1:4" x14ac:dyDescent="0.3">
      <c r="C16">
        <v>2</v>
      </c>
      <c r="D16" t="s">
        <v>355</v>
      </c>
    </row>
    <row r="17" spans="1:5" x14ac:dyDescent="0.3">
      <c r="C17">
        <v>3</v>
      </c>
      <c r="D17" t="s">
        <v>356</v>
      </c>
    </row>
    <row r="18" spans="1:5" x14ac:dyDescent="0.3">
      <c r="C18">
        <v>4</v>
      </c>
      <c r="D18" t="s">
        <v>359</v>
      </c>
    </row>
    <row r="19" spans="1:5" x14ac:dyDescent="0.3">
      <c r="C19">
        <v>4</v>
      </c>
      <c r="D19" t="s">
        <v>358</v>
      </c>
    </row>
    <row r="20" spans="1:5" x14ac:dyDescent="0.3">
      <c r="C20">
        <v>5</v>
      </c>
      <c r="D20" t="s">
        <v>361</v>
      </c>
    </row>
    <row r="22" spans="1:5" x14ac:dyDescent="0.3">
      <c r="A22" t="s">
        <v>360</v>
      </c>
      <c r="B22" s="25" t="s">
        <v>362</v>
      </c>
      <c r="C22">
        <v>1</v>
      </c>
      <c r="D22" t="s">
        <v>364</v>
      </c>
    </row>
    <row r="23" spans="1:5" x14ac:dyDescent="0.3">
      <c r="C23">
        <v>2</v>
      </c>
      <c r="D23" t="s">
        <v>365</v>
      </c>
    </row>
    <row r="24" spans="1:5" x14ac:dyDescent="0.3">
      <c r="C24">
        <v>3</v>
      </c>
      <c r="D24" t="s">
        <v>366</v>
      </c>
    </row>
    <row r="26" spans="1:5" x14ac:dyDescent="0.3">
      <c r="A26" t="s">
        <v>367</v>
      </c>
      <c r="B26" s="25" t="s">
        <v>368</v>
      </c>
      <c r="C26">
        <v>1</v>
      </c>
      <c r="D26" t="s">
        <v>372</v>
      </c>
    </row>
    <row r="27" spans="1:5" x14ac:dyDescent="0.3">
      <c r="E27" t="s">
        <v>369</v>
      </c>
    </row>
    <row r="28" spans="1:5" x14ac:dyDescent="0.3">
      <c r="E28" t="s">
        <v>370</v>
      </c>
    </row>
    <row r="29" spans="1:5" x14ac:dyDescent="0.3">
      <c r="E29" t="s">
        <v>371</v>
      </c>
    </row>
    <row r="31" spans="1:5" x14ac:dyDescent="0.3">
      <c r="A31" t="s">
        <v>373</v>
      </c>
      <c r="B31" s="25" t="s">
        <v>374</v>
      </c>
      <c r="C31">
        <v>1</v>
      </c>
      <c r="D31" t="s">
        <v>375</v>
      </c>
    </row>
    <row r="32" spans="1:5" x14ac:dyDescent="0.3">
      <c r="C32">
        <v>2</v>
      </c>
      <c r="D32" t="s">
        <v>377</v>
      </c>
    </row>
    <row r="33" spans="3:5" x14ac:dyDescent="0.3">
      <c r="E33" t="s">
        <v>378</v>
      </c>
    </row>
    <row r="34" spans="3:5" x14ac:dyDescent="0.3">
      <c r="E34" t="s">
        <v>379</v>
      </c>
    </row>
    <row r="35" spans="3:5" x14ac:dyDescent="0.3">
      <c r="C35">
        <v>3</v>
      </c>
      <c r="D35" t="s">
        <v>380</v>
      </c>
    </row>
    <row r="36" spans="3:5" x14ac:dyDescent="0.3">
      <c r="E36" t="s">
        <v>381</v>
      </c>
    </row>
    <row r="37" spans="3:5" x14ac:dyDescent="0.3">
      <c r="E37" t="s">
        <v>383</v>
      </c>
    </row>
    <row r="38" spans="3:5" x14ac:dyDescent="0.3">
      <c r="E38" t="s">
        <v>382</v>
      </c>
    </row>
    <row r="39" spans="3:5" x14ac:dyDescent="0.3">
      <c r="C39">
        <v>4</v>
      </c>
      <c r="D39" t="s">
        <v>376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9546B-3553-4580-BA68-3B3EE52A0419}">
  <dimension ref="A1:AE22"/>
  <sheetViews>
    <sheetView workbookViewId="0">
      <pane xSplit="9" ySplit="5" topLeftCell="J6" activePane="bottomRight" state="frozen"/>
      <selection pane="topRight" activeCell="I1" sqref="I1"/>
      <selection pane="bottomLeft" activeCell="A6" sqref="A6"/>
      <selection pane="bottomRight"/>
    </sheetView>
  </sheetViews>
  <sheetFormatPr defaultRowHeight="14.4" x14ac:dyDescent="0.3"/>
  <cols>
    <col min="1" max="1" width="4" customWidth="1"/>
    <col min="3" max="3" width="5.88671875" customWidth="1"/>
    <col min="4" max="4" width="3.44140625" customWidth="1"/>
    <col min="5" max="5" width="6.109375" customWidth="1"/>
    <col min="6" max="6" width="9.6640625" customWidth="1"/>
    <col min="7" max="7" width="5" customWidth="1"/>
    <col min="9" max="9" width="12.6640625" customWidth="1"/>
    <col min="10" max="11" width="11.77734375" customWidth="1"/>
  </cols>
  <sheetData>
    <row r="1" spans="1:31" x14ac:dyDescent="0.3">
      <c r="A1" s="25" t="s">
        <v>217</v>
      </c>
    </row>
    <row r="2" spans="1:31" x14ac:dyDescent="0.3">
      <c r="A2" t="s">
        <v>7</v>
      </c>
      <c r="J2" t="s">
        <v>31</v>
      </c>
      <c r="P2" t="s">
        <v>36</v>
      </c>
      <c r="V2" t="s">
        <v>164</v>
      </c>
      <c r="AB2" t="s">
        <v>46</v>
      </c>
    </row>
    <row r="3" spans="1:31" x14ac:dyDescent="0.3">
      <c r="J3" t="s">
        <v>24</v>
      </c>
      <c r="P3" t="s">
        <v>165</v>
      </c>
      <c r="V3" t="s">
        <v>165</v>
      </c>
      <c r="AB3" t="s">
        <v>20</v>
      </c>
    </row>
    <row r="4" spans="1:31" x14ac:dyDescent="0.3">
      <c r="J4" t="s">
        <v>32</v>
      </c>
      <c r="P4" t="s">
        <v>37</v>
      </c>
      <c r="V4" t="s">
        <v>159</v>
      </c>
      <c r="AB4" t="s">
        <v>13</v>
      </c>
    </row>
    <row r="5" spans="1:31" x14ac:dyDescent="0.3">
      <c r="J5" t="s">
        <v>33</v>
      </c>
      <c r="K5" t="s">
        <v>269</v>
      </c>
      <c r="L5" t="s">
        <v>34</v>
      </c>
      <c r="M5" t="s">
        <v>35</v>
      </c>
      <c r="N5" t="s">
        <v>38</v>
      </c>
      <c r="P5" t="s">
        <v>33</v>
      </c>
      <c r="Q5" t="s">
        <v>269</v>
      </c>
      <c r="R5" t="s">
        <v>34</v>
      </c>
      <c r="S5" t="s">
        <v>35</v>
      </c>
      <c r="T5" t="s">
        <v>38</v>
      </c>
      <c r="V5" t="s">
        <v>33</v>
      </c>
      <c r="W5" t="s">
        <v>269</v>
      </c>
      <c r="X5" t="s">
        <v>34</v>
      </c>
      <c r="Y5" t="s">
        <v>35</v>
      </c>
      <c r="Z5" t="s">
        <v>38</v>
      </c>
      <c r="AB5" t="s">
        <v>34</v>
      </c>
      <c r="AC5" t="s">
        <v>41</v>
      </c>
      <c r="AD5" t="s">
        <v>35</v>
      </c>
      <c r="AE5" t="s">
        <v>38</v>
      </c>
    </row>
    <row r="8" spans="1:31" x14ac:dyDescent="0.3">
      <c r="A8" t="s">
        <v>265</v>
      </c>
    </row>
    <row r="9" spans="1:31" x14ac:dyDescent="0.3">
      <c r="A9">
        <f>CopyLink2!A9</f>
        <v>1</v>
      </c>
      <c r="B9" t="str">
        <f>CopyLink2!B9</f>
        <v>Grassland</v>
      </c>
      <c r="C9" t="str">
        <f>CopyLink2!C9</f>
        <v>alone</v>
      </c>
      <c r="D9" t="str">
        <f>CopyLink2!D9</f>
        <v>#</v>
      </c>
      <c r="E9" t="str">
        <f>CopyLink2!E9</f>
        <v>Crop</v>
      </c>
      <c r="J9" s="2">
        <f>AVERAGE(CopyLink2!BK9,CopyLink2!BL9,CopyLink2!BM9)</f>
        <v>15.346166666666667</v>
      </c>
      <c r="K9" s="2"/>
      <c r="L9" s="2">
        <f>CopyLink2!BN9</f>
        <v>17.001300000000001</v>
      </c>
      <c r="M9" s="2">
        <f>CopyLink2!BO9</f>
        <v>16.360733333333332</v>
      </c>
      <c r="N9" s="2">
        <f>CopyLink2!BP9</f>
        <v>17.3674</v>
      </c>
      <c r="P9" s="4">
        <f>AVERAGE(CopyLink2!BQ9,CopyLink2!BR9,CopyLink2!BS9)</f>
        <v>2.4739799999999996E-2</v>
      </c>
      <c r="Q9" s="4"/>
      <c r="R9" s="4">
        <f>CopyLink2!BT9</f>
        <v>2.37618E-2</v>
      </c>
      <c r="S9" s="4">
        <f>CopyLink2!BU9</f>
        <v>6.8569999999999994E-3</v>
      </c>
      <c r="T9" s="4">
        <f>CopyLink2!BV9</f>
        <v>7.6478199999999996E-3</v>
      </c>
      <c r="V9" s="3">
        <f>AVERAGE(CopyLink2!BW9,CopyLink2!BX9,CopyLink2!BY9)</f>
        <v>341.30221055366661</v>
      </c>
      <c r="W9" s="3"/>
      <c r="X9" s="3">
        <f>CopyLink2!BZ9</f>
        <v>308.21522446200004</v>
      </c>
      <c r="Y9" s="3">
        <f>CopyLink2!CA9</f>
        <v>271.39966601991688</v>
      </c>
      <c r="Z9" s="3">
        <f>CopyLink2!CB9</f>
        <v>271.08070815999992</v>
      </c>
      <c r="AB9" s="4">
        <f>CopyLink2!CF9</f>
        <v>1.3436488000000002E-2</v>
      </c>
      <c r="AD9" s="4">
        <f>CopyLink2!CG9</f>
        <v>3.176241666666667E-3</v>
      </c>
      <c r="AE9" s="4">
        <f>CopyLink2!CH9</f>
        <v>3.1369300000000004E-3</v>
      </c>
    </row>
    <row r="10" spans="1:31" x14ac:dyDescent="0.3">
      <c r="A10">
        <v>2</v>
      </c>
      <c r="B10" t="s">
        <v>0</v>
      </c>
      <c r="D10" s="14" t="s">
        <v>55</v>
      </c>
      <c r="E10" t="s">
        <v>44</v>
      </c>
      <c r="J10" s="2">
        <f>AVERAGE(CopyLink2!BK10,CopyLink2!BL10,CopyLink2!BM10)</f>
        <v>15.507033333333334</v>
      </c>
      <c r="K10" s="2"/>
      <c r="L10" s="2">
        <f>CopyLink2!BN10</f>
        <v>15.335800000000001</v>
      </c>
      <c r="M10" s="2">
        <f>CopyLink2!BO10</f>
        <v>16.205674999999999</v>
      </c>
      <c r="N10" s="2">
        <f>CopyLink2!BP10</f>
        <v>17.3674</v>
      </c>
      <c r="P10" s="4">
        <f>AVERAGE(CopyLink2!BQ10,CopyLink2!BR10,CopyLink2!BS10)</f>
        <v>2.4274100000000003E-2</v>
      </c>
      <c r="Q10" s="4"/>
      <c r="R10" s="4">
        <f>CopyLink2!BT10</f>
        <v>1.6365499999999998E-2</v>
      </c>
      <c r="S10" s="4">
        <f>CopyLink2!BU10</f>
        <v>7.4853341666666672E-3</v>
      </c>
      <c r="T10" s="4">
        <f>CopyLink2!BV10</f>
        <v>7.6478199999999996E-3</v>
      </c>
      <c r="V10" s="3">
        <f>AVERAGE(CopyLink2!BW10,CopyLink2!BX10,CopyLink2!BY10)</f>
        <v>344.19686009999987</v>
      </c>
      <c r="W10" s="3"/>
      <c r="X10" s="3">
        <f>CopyLink2!BZ10</f>
        <v>312.97462510000003</v>
      </c>
      <c r="Y10" s="3">
        <f>CopyLink2!CA10</f>
        <v>275.23806508858331</v>
      </c>
      <c r="Z10" s="3">
        <f>CopyLink2!CB10</f>
        <v>271.08070815999992</v>
      </c>
      <c r="AB10" s="4">
        <f>CopyLink2!CF10</f>
        <v>1.9312630500000004E-2</v>
      </c>
      <c r="AD10" s="4">
        <f>CopyLink2!CG10</f>
        <v>3.0359283333333334E-3</v>
      </c>
      <c r="AE10" s="4">
        <f>CopyLink2!CH10</f>
        <v>3.1369300000000004E-3</v>
      </c>
    </row>
    <row r="11" spans="1:31" x14ac:dyDescent="0.3">
      <c r="A11">
        <f>CopyLink2!A11</f>
        <v>3</v>
      </c>
      <c r="B11" t="str">
        <f>CopyLink2!B11</f>
        <v>Grassland</v>
      </c>
      <c r="C11">
        <f>CopyLink2!C11</f>
        <v>0</v>
      </c>
      <c r="D11" t="str">
        <f>CopyLink2!D11</f>
        <v>+</v>
      </c>
      <c r="E11" t="str">
        <f>CopyLink2!E11</f>
        <v>Crop</v>
      </c>
      <c r="G11" t="str">
        <f>CopyLink2!G11</f>
        <v>+</v>
      </c>
      <c r="H11" t="str">
        <f>CopyLink2!H11</f>
        <v>Faid_7pl</v>
      </c>
      <c r="J11" s="2">
        <f>CopyLink2!BK11</f>
        <v>15.5974</v>
      </c>
      <c r="K11" s="2">
        <f>AVERAGE(CopyLink2!BL11,CopyLink2!BM11)</f>
        <v>15.6319</v>
      </c>
      <c r="L11" s="2">
        <f>CopyLink2!BN11</f>
        <v>15.379300000000001</v>
      </c>
      <c r="M11" s="2">
        <f>CopyLink2!BO11</f>
        <v>16.307391666666664</v>
      </c>
      <c r="N11" s="2">
        <f>CopyLink2!BP11</f>
        <v>17.709599999999998</v>
      </c>
      <c r="P11" s="4">
        <f>CopyLink2!BQ11</f>
        <v>2.39598E-2</v>
      </c>
      <c r="Q11" s="4">
        <f>AVERAGE(CopyLink2!BR11,CopyLink2!BS11)</f>
        <v>1.6533200000000001E-2</v>
      </c>
      <c r="R11" s="4">
        <f>CopyLink2!BT11</f>
        <v>1.6527099999999999E-2</v>
      </c>
      <c r="S11" s="4">
        <f>CopyLink2!BU11</f>
        <v>7.4437958333333333E-3</v>
      </c>
      <c r="T11" s="4">
        <f>CopyLink2!BV11</f>
        <v>8.0240900000000011E-3</v>
      </c>
      <c r="V11" s="3">
        <f>CopyLink2!BW11</f>
        <v>345.65767349999993</v>
      </c>
      <c r="W11" s="3">
        <f>AVERAGE(CopyLink2!BX11,CopyLink2!BY11)</f>
        <v>313.46558588800019</v>
      </c>
      <c r="X11" s="3">
        <f>CopyLink2!BZ11</f>
        <v>313.34444760000025</v>
      </c>
      <c r="Y11" s="3">
        <f>CopyLink2!CA11</f>
        <v>272.15360626641666</v>
      </c>
      <c r="Z11" s="3">
        <f>CopyLink2!CB11</f>
        <v>270.74128926999998</v>
      </c>
      <c r="AB11" s="4">
        <f>CopyLink2!CF11</f>
        <v>1.9613881100000001E-2</v>
      </c>
      <c r="AC11" s="4">
        <f>AVERAGE(CopyLink2!CD11,CopyLink2!CE11,CopyLink2!CI11)</f>
        <v>1.5262100000000001E-3</v>
      </c>
      <c r="AD11" s="4">
        <f>CopyLink2!CG11</f>
        <v>1.2666930833333331E-2</v>
      </c>
      <c r="AE11" s="4">
        <f>CopyLink2!CH11</f>
        <v>1.23736E-2</v>
      </c>
    </row>
    <row r="12" spans="1:31" x14ac:dyDescent="0.3">
      <c r="A12">
        <f>CopyLink2!A12</f>
        <v>4</v>
      </c>
      <c r="B12" t="str">
        <f>CopyLink2!B12</f>
        <v>Grassland</v>
      </c>
      <c r="C12">
        <f>CopyLink2!C12</f>
        <v>0</v>
      </c>
      <c r="D12" t="str">
        <f>CopyLink2!D12</f>
        <v>+</v>
      </c>
      <c r="E12" t="str">
        <f>CopyLink2!E12</f>
        <v>Crop</v>
      </c>
      <c r="G12" t="str">
        <f>CopyLink2!G12</f>
        <v>+</v>
      </c>
      <c r="H12" t="str">
        <f>CopyLink2!H12</f>
        <v>Guiera_1000pl</v>
      </c>
      <c r="J12" s="2">
        <f>CopyLink2!BK12</f>
        <v>15.5991</v>
      </c>
      <c r="K12" s="2">
        <f>AVERAGE(CopyLink2!BL12,CopyLink2!BM12,CopyLink2!BN12)</f>
        <v>15.547700000000001</v>
      </c>
      <c r="L12" s="2">
        <f>CopyLink2!BN12</f>
        <v>15.379300000000001</v>
      </c>
      <c r="M12" s="2">
        <f>CopyLink2!BO12</f>
        <v>16.307391666666664</v>
      </c>
      <c r="N12" s="2">
        <f>CopyLink2!BP12</f>
        <v>17.709599999999998</v>
      </c>
      <c r="P12" s="4">
        <f>CopyLink2!BQ12</f>
        <v>2.40176E-2</v>
      </c>
      <c r="Q12" s="4">
        <f>AVERAGE(CopyLink2!BR12,CopyLink2!BS12)</f>
        <v>3.4389199999999998E-3</v>
      </c>
      <c r="R12" s="4">
        <f>CopyLink2!BT12</f>
        <v>7.5963100000000002E-3</v>
      </c>
      <c r="S12" s="4">
        <f>CopyLink2!BU12</f>
        <v>7.3830466666666662E-3</v>
      </c>
      <c r="T12" s="4">
        <f>CopyLink2!BV12</f>
        <v>8.0240900000000011E-3</v>
      </c>
      <c r="V12" s="3">
        <f>CopyLink2!BW12</f>
        <v>344.69485330000009</v>
      </c>
      <c r="W12" s="3">
        <f>AVERAGE(CopyLink2!BX12,CopyLink2!BY12)</f>
        <v>291.59300543500001</v>
      </c>
      <c r="X12" s="3">
        <f>CopyLink2!BZ12</f>
        <v>277.84253411850011</v>
      </c>
      <c r="Y12" s="3">
        <f>CopyLink2!CA12</f>
        <v>272.52732938500014</v>
      </c>
      <c r="Z12" s="3">
        <f>CopyLink2!CB12</f>
        <v>270.74128926999998</v>
      </c>
      <c r="AB12" s="4">
        <f>CopyLink2!CF12</f>
        <v>4.8312674999999999E-2</v>
      </c>
      <c r="AC12" s="4">
        <f>AVERAGE(CopyLink2!CD12,CopyLink2!CE12,CopyLink2!CI12)</f>
        <v>1.53084E-2</v>
      </c>
      <c r="AD12" s="4">
        <f>CopyLink2!CG12</f>
        <v>1.2617889166666669E-2</v>
      </c>
      <c r="AE12" s="4">
        <f>CopyLink2!CH12</f>
        <v>1.23736E-2</v>
      </c>
    </row>
    <row r="13" spans="1:31" x14ac:dyDescent="0.3">
      <c r="A13" t="s">
        <v>270</v>
      </c>
      <c r="D13" s="14"/>
      <c r="J13" s="2"/>
      <c r="K13" s="2"/>
      <c r="L13" s="2"/>
      <c r="M13" s="2"/>
      <c r="N13" s="2"/>
      <c r="P13" s="4"/>
      <c r="Q13" s="4"/>
      <c r="R13" s="4"/>
      <c r="S13" s="4"/>
      <c r="T13" s="4"/>
      <c r="V13" s="3"/>
      <c r="W13" s="3"/>
      <c r="X13" s="3"/>
      <c r="Y13" s="3"/>
      <c r="Z13" s="3"/>
      <c r="AB13" s="4"/>
      <c r="AC13" s="4"/>
      <c r="AD13" s="4"/>
      <c r="AE13" s="4"/>
    </row>
    <row r="14" spans="1:31" x14ac:dyDescent="0.3">
      <c r="A14">
        <f>CopyLink2!A14</f>
        <v>5</v>
      </c>
      <c r="B14" t="str">
        <f>CopyLink2!B14</f>
        <v>Grassland</v>
      </c>
      <c r="C14">
        <f>CopyLink2!C14</f>
        <v>0</v>
      </c>
      <c r="D14" t="str">
        <f>CopyLink2!D14</f>
        <v>+</v>
      </c>
      <c r="E14" t="str">
        <f>CopyLink2!E14</f>
        <v>Crop</v>
      </c>
      <c r="G14" t="str">
        <f>CopyLink2!G14</f>
        <v>+</v>
      </c>
      <c r="H14" t="str">
        <f>CopyLink2!H14</f>
        <v>Faid_14pl</v>
      </c>
      <c r="J14" s="2">
        <f>CopyLink2!BK14</f>
        <v>15.597</v>
      </c>
      <c r="K14" s="2">
        <f>AVERAGE(CopyLink2!BL14,CopyLink2!BM14)</f>
        <v>15.7751</v>
      </c>
      <c r="L14" s="2">
        <f>CopyLink2!BN14</f>
        <v>15.378299999999999</v>
      </c>
      <c r="M14" s="2">
        <f>CopyLink2!BO14</f>
        <v>16.28500833333333</v>
      </c>
      <c r="N14" s="2">
        <f>CopyLink2!BP14</f>
        <v>17.709599999999998</v>
      </c>
      <c r="P14" s="4">
        <f>CopyLink2!BQ14</f>
        <v>2.3674600000000001E-2</v>
      </c>
      <c r="Q14" s="4">
        <f>AVERAGE(CopyLink2!BR14,CopyLink2!BS14)</f>
        <v>1.6533200000000001E-2</v>
      </c>
      <c r="R14" s="4">
        <f>CopyLink2!BT14</f>
        <v>1.6527099999999999E-2</v>
      </c>
      <c r="S14" s="4">
        <f>CopyLink2!BU14</f>
        <v>7.4437958333333333E-3</v>
      </c>
      <c r="T14" s="4">
        <f>CopyLink2!BV14</f>
        <v>8.0240900000000011E-3</v>
      </c>
      <c r="V14" s="3">
        <f>CopyLink2!BW14</f>
        <v>345.65767349999993</v>
      </c>
      <c r="W14" s="3">
        <f>AVERAGE(CopyLink2!BX14,CopyLink2!BY14)</f>
        <v>313.46558588800019</v>
      </c>
      <c r="X14" s="3">
        <f>CopyLink2!BZ14</f>
        <v>313.34444760000025</v>
      </c>
      <c r="Y14" s="3">
        <f>CopyLink2!CA14</f>
        <v>272.15360626641666</v>
      </c>
      <c r="Z14" s="3">
        <f>CopyLink2!CB14</f>
        <v>270.74128926999998</v>
      </c>
      <c r="AB14" s="4">
        <f>CopyLink2!CF14</f>
        <v>1.9613881100000001E-2</v>
      </c>
      <c r="AC14" s="4">
        <f>AVERAGE(CopyLink2!CD14,CopyLink2!CE14,CopyLink2!CI14)</f>
        <v>2.2893150000000001E-3</v>
      </c>
      <c r="AD14" s="4">
        <f>CopyLink2!CG14</f>
        <v>1.2666930833333331E-2</v>
      </c>
      <c r="AE14" s="4">
        <f>CopyLink2!CH14</f>
        <v>1.23736E-2</v>
      </c>
    </row>
    <row r="15" spans="1:31" x14ac:dyDescent="0.3">
      <c r="A15">
        <f>CopyLink2!A15</f>
        <v>6</v>
      </c>
      <c r="B15" t="str">
        <f>CopyLink2!B15</f>
        <v>Grassland</v>
      </c>
      <c r="C15">
        <f>CopyLink2!C15</f>
        <v>0</v>
      </c>
      <c r="D15" t="str">
        <f>CopyLink2!D15</f>
        <v>+</v>
      </c>
      <c r="E15" t="str">
        <f>CopyLink2!E15</f>
        <v>Crop</v>
      </c>
      <c r="G15" t="str">
        <f>CopyLink2!G15</f>
        <v>+</v>
      </c>
      <c r="H15" t="str">
        <f>CopyLink2!H15</f>
        <v>Faid_14pl</v>
      </c>
      <c r="I15" t="str">
        <f>CopyLink2!I15</f>
        <v>Guiera_2000pl</v>
      </c>
      <c r="J15" s="2">
        <f>CopyLink2!BK15</f>
        <v>15.6327</v>
      </c>
      <c r="K15" s="2">
        <f>AVERAGE(CopyLink2!BL15,CopyLink2!BM15)</f>
        <v>15.67</v>
      </c>
      <c r="L15" s="2">
        <f>CopyLink2!BN15</f>
        <v>15.420299999999999</v>
      </c>
      <c r="M15" s="2">
        <f>CopyLink2!BO15</f>
        <v>16.210533333333331</v>
      </c>
      <c r="N15" s="2">
        <f>CopyLink2!BP15</f>
        <v>17.3674</v>
      </c>
      <c r="P15" s="4">
        <f>AVERAGE(CopyLink2!BQ15,CopyLink2!BR15,CopyLink2!BS15)</f>
        <v>1.5341366666666667E-2</v>
      </c>
      <c r="Q15" s="4">
        <f>AVERAGE(CopyLink2!BR15,CopyLink2!BS15)</f>
        <v>1.1149849999999999E-2</v>
      </c>
      <c r="R15" s="4">
        <f>CopyLink2!BT15</f>
        <v>5.1823700000000004E-3</v>
      </c>
      <c r="S15" s="4">
        <f>CopyLink2!BU15</f>
        <v>7.6817491666666664E-3</v>
      </c>
      <c r="T15" s="4">
        <f>CopyLink2!BV15</f>
        <v>8.0240900000000011E-3</v>
      </c>
      <c r="V15" s="3">
        <f>AVERAGE(CopyLink2!BW15,CopyLink2!BX15,CopyLink2!BY15)</f>
        <v>300.50483009999994</v>
      </c>
      <c r="W15" s="3">
        <f>AVERAGE(CopyLink2!BX15,CopyLink2!BY15)</f>
        <v>278.17065799999989</v>
      </c>
      <c r="X15" s="3">
        <f>CopyLink2!BZ15</f>
        <v>265.5609925899999</v>
      </c>
      <c r="Y15" s="3">
        <f>CopyLink2!CA15</f>
        <v>274.47759009108364</v>
      </c>
      <c r="Z15" s="3">
        <f>CopyLink2!CB15</f>
        <v>270.74128926999998</v>
      </c>
      <c r="AB15" s="4">
        <f>CopyLink2!CF15</f>
        <v>5.6891350999999993E-2</v>
      </c>
      <c r="AC15" s="4">
        <f>AVERAGE(CopyLink2!CD15,CopyLink2!CE15,CopyLink2!CI15)</f>
        <v>2.22791E-2</v>
      </c>
      <c r="AD15" s="4">
        <f>CopyLink2!CG15</f>
        <v>1.2294080000000001E-2</v>
      </c>
      <c r="AE15" s="4">
        <f>CopyLink2!CH15</f>
        <v>1.23736E-2</v>
      </c>
    </row>
    <row r="17" spans="1:31" x14ac:dyDescent="0.3">
      <c r="A17" t="s">
        <v>266</v>
      </c>
    </row>
    <row r="18" spans="1:31" x14ac:dyDescent="0.3">
      <c r="A18">
        <f>CopyLink2!A18</f>
        <v>7</v>
      </c>
      <c r="B18" t="str">
        <f>CopyLink2!B18</f>
        <v>Grassland</v>
      </c>
      <c r="C18" t="str">
        <f>CopyLink2!C18</f>
        <v>conc</v>
      </c>
      <c r="D18" t="str">
        <f>CopyLink2!D18</f>
        <v>#</v>
      </c>
      <c r="E18" t="str">
        <f>CopyLink2!E18</f>
        <v>Crop</v>
      </c>
      <c r="F18" t="str">
        <f>Crop_Tree!F18</f>
        <v>FertRCD</v>
      </c>
      <c r="J18" s="2">
        <f>AVERAGE(CopyLink2!BK18,CopyLink2!BL18,CopyLink2!BM18)</f>
        <v>17.645666666666667</v>
      </c>
      <c r="K18" s="2"/>
      <c r="L18" s="2">
        <f>CopyLink2!BN18</f>
        <v>17.101900000000001</v>
      </c>
      <c r="M18" s="2">
        <f>CopyLink2!BO18</f>
        <v>16.238841666666666</v>
      </c>
      <c r="N18" s="2">
        <f>CopyLink2!BP18</f>
        <v>17.3674</v>
      </c>
      <c r="P18" s="4">
        <f>AVERAGE(CopyLink2!BQ18,CopyLink2!BR18,CopyLink2!BS18)</f>
        <v>1.6004733333333333E-2</v>
      </c>
      <c r="Q18" s="4"/>
      <c r="R18" s="4">
        <f>CopyLink2!BT18</f>
        <v>2.3788300000000002E-2</v>
      </c>
      <c r="S18" s="4">
        <f>CopyLink2!BU18</f>
        <v>7.2312991666666675E-3</v>
      </c>
      <c r="T18" s="4">
        <f>CopyLink2!BV18</f>
        <v>7.6478199999999996E-3</v>
      </c>
      <c r="V18" s="3">
        <f>AVERAGE(CopyLink2!BW18,CopyLink2!BX18,CopyLink2!BY18)</f>
        <v>308.63565066666655</v>
      </c>
      <c r="W18" s="3"/>
      <c r="X18" s="3">
        <f>CopyLink2!BZ18</f>
        <v>308.33684895500005</v>
      </c>
      <c r="Y18" s="3">
        <f>CopyLink2!CA18</f>
        <v>273.39682135583331</v>
      </c>
      <c r="Z18" s="3">
        <f>CopyLink2!CB18</f>
        <v>271.08070815999992</v>
      </c>
      <c r="AB18" s="4">
        <f>CopyLink2!CF18</f>
        <v>1.3291113000000002E-2</v>
      </c>
      <c r="AD18" s="4">
        <f>CopyLink2!CG18</f>
        <v>3.1177558333333332E-3</v>
      </c>
      <c r="AE18" s="4">
        <f>CopyLink2!CH18</f>
        <v>3.1369300000000004E-3</v>
      </c>
    </row>
    <row r="19" spans="1:31" x14ac:dyDescent="0.3">
      <c r="A19">
        <f>CopyLink2!A19</f>
        <v>8</v>
      </c>
      <c r="B19" t="str">
        <f>CopyLink2!B19</f>
        <v>Grassland</v>
      </c>
      <c r="C19" t="str">
        <f>CopyLink2!C19</f>
        <v>conc</v>
      </c>
      <c r="D19" t="str">
        <f>CopyLink2!D19</f>
        <v>+</v>
      </c>
      <c r="E19" t="str">
        <f>CopyLink2!E19</f>
        <v>Crop</v>
      </c>
      <c r="F19">
        <f>Crop_Tree!F19</f>
        <v>0</v>
      </c>
      <c r="J19" s="2">
        <f>AVERAGE(CopyLink2!BK19,CopyLink2!BL19,CopyLink2!BM19)</f>
        <v>15.67</v>
      </c>
      <c r="K19" s="2"/>
      <c r="L19" s="2">
        <f>CopyLink2!BN19</f>
        <v>15.420299999999999</v>
      </c>
      <c r="M19" s="2">
        <f>CopyLink2!BO19</f>
        <v>16.210533333333331</v>
      </c>
      <c r="N19" s="2">
        <f>CopyLink2!BP19</f>
        <v>17.3674</v>
      </c>
      <c r="P19" s="4">
        <f>AVERAGE(CopyLink2!BQ19,CopyLink2!BR19,CopyLink2!BS19)</f>
        <v>2.3183833333333334E-2</v>
      </c>
      <c r="Q19" s="4"/>
      <c r="R19" s="4">
        <f>CopyLink2!BT19</f>
        <v>1.6703100000000002E-2</v>
      </c>
      <c r="S19" s="4">
        <f>CopyLink2!BU19</f>
        <v>7.2387550000000012E-3</v>
      </c>
      <c r="T19" s="4">
        <f>CopyLink2!BV19</f>
        <v>7.6478199999999996E-3</v>
      </c>
      <c r="V19" s="3">
        <f>AVERAGE(CopyLink2!BW19,CopyLink2!BX19,CopyLink2!BY19)</f>
        <v>344.55442395666682</v>
      </c>
      <c r="W19" s="3"/>
      <c r="X19" s="3">
        <f>CopyLink2!BZ19</f>
        <v>313.17200416999992</v>
      </c>
      <c r="Y19" s="3">
        <f>CopyLink2!CA19</f>
        <v>273.31231620091671</v>
      </c>
      <c r="Z19" s="3">
        <f>CopyLink2!CB19</f>
        <v>271.08070815999992</v>
      </c>
      <c r="AB19" s="4">
        <f>CopyLink2!CF19</f>
        <v>1.9631808019999999E-2</v>
      </c>
      <c r="AD19" s="4">
        <f>CopyLink2!CG19</f>
        <v>3.1212525000000003E-3</v>
      </c>
      <c r="AE19" s="4">
        <f>CopyLink2!CH19</f>
        <v>3.1369300000000004E-3</v>
      </c>
    </row>
    <row r="20" spans="1:31" x14ac:dyDescent="0.3">
      <c r="A20">
        <f>CopyLink2!A20</f>
        <v>9</v>
      </c>
      <c r="B20" t="str">
        <f>CopyLink2!B20</f>
        <v>Grassland</v>
      </c>
      <c r="C20" t="str">
        <f>CopyLink2!C20</f>
        <v>conc</v>
      </c>
      <c r="D20" t="str">
        <f>CopyLink2!D20</f>
        <v>+</v>
      </c>
      <c r="E20" t="str">
        <f>CopyLink2!E20</f>
        <v>Crop</v>
      </c>
      <c r="F20" t="str">
        <f>Crop_Tree!F20</f>
        <v>FertRCD</v>
      </c>
      <c r="G20">
        <f>CopyLink2!G20</f>
        <v>0</v>
      </c>
      <c r="J20" s="2">
        <f>AVERAGE(CopyLink2!BK20,CopyLink2!BL20,CopyLink2!BM20)</f>
        <v>15.300866666666666</v>
      </c>
      <c r="K20" s="2"/>
      <c r="L20" s="2">
        <f>CopyLink2!BN20</f>
        <v>15.1083</v>
      </c>
      <c r="M20" s="2">
        <f>CopyLink2!BO20</f>
        <v>16.19735833333333</v>
      </c>
      <c r="N20" s="2">
        <f>CopyLink2!BP20</f>
        <v>17.3674</v>
      </c>
      <c r="P20" s="4">
        <f>AVERAGE(CopyLink2!BQ20,CopyLink2!BR20,CopyLink2!BS20)</f>
        <v>1.4883066666666667E-2</v>
      </c>
      <c r="Q20" s="4"/>
      <c r="R20" s="4">
        <f>CopyLink2!BT20</f>
        <v>1.67092E-2</v>
      </c>
      <c r="S20" s="4">
        <f>CopyLink2!BU20</f>
        <v>6.8850016666666663E-3</v>
      </c>
      <c r="T20" s="4">
        <f>CopyLink2!BV20</f>
        <v>7.6478199999999996E-3</v>
      </c>
      <c r="V20" s="3">
        <f>AVERAGE(CopyLink2!BW20,CopyLink2!BX20,CopyLink2!BY20)</f>
        <v>311.2671033333333</v>
      </c>
      <c r="W20" s="3"/>
      <c r="X20" s="3">
        <f>CopyLink2!BZ20</f>
        <v>315.65618373000018</v>
      </c>
      <c r="Y20" s="3">
        <f>CopyLink2!CA20</f>
        <v>271.45549866831652</v>
      </c>
      <c r="Z20" s="3">
        <f>CopyLink2!CB20</f>
        <v>271.08070815999992</v>
      </c>
      <c r="AB20" s="4">
        <f>CopyLink2!CF20</f>
        <v>1.6524911400000002E-2</v>
      </c>
      <c r="AD20" s="4">
        <f>CopyLink2!CG20</f>
        <v>3.2002633333333328E-3</v>
      </c>
      <c r="AE20" s="4">
        <f>CopyLink2!CH20</f>
        <v>3.1369300000000004E-3</v>
      </c>
    </row>
    <row r="21" spans="1:31" x14ac:dyDescent="0.3">
      <c r="A21">
        <f>CopyLink2!A21</f>
        <v>10</v>
      </c>
      <c r="B21" t="str">
        <f>CopyLink2!B21</f>
        <v>Grassland</v>
      </c>
      <c r="C21" t="str">
        <f>CopyLink2!C21</f>
        <v>conc</v>
      </c>
      <c r="D21" t="str">
        <f>CopyLink2!D21</f>
        <v>+</v>
      </c>
      <c r="E21" t="str">
        <f>CopyLink2!E21</f>
        <v>Crop</v>
      </c>
      <c r="F21">
        <f>Crop_Tree!F21</f>
        <v>0</v>
      </c>
      <c r="G21" t="str">
        <f>CopyLink2!G21</f>
        <v>+</v>
      </c>
      <c r="H21" t="str">
        <f>CopyLink2!H21</f>
        <v>Faid_7pl</v>
      </c>
      <c r="J21" s="2">
        <f>CopyLink2!BK21</f>
        <v>15.683400000000001</v>
      </c>
      <c r="K21" s="2">
        <f>AVERAGE(CopyLink2!BL21,CopyLink2!BM21)</f>
        <v>15.67</v>
      </c>
      <c r="L21" s="2">
        <f>CopyLink2!BN21</f>
        <v>15.420299999999999</v>
      </c>
      <c r="M21" s="2">
        <f>CopyLink2!BO21</f>
        <v>16.210533333333331</v>
      </c>
      <c r="N21" s="2">
        <f>CopyLink2!BP21</f>
        <v>17.3674</v>
      </c>
      <c r="P21" s="4">
        <f>AVERAGE(CopyLink2!BQ21,CopyLink2!BR21,CopyLink2!BS21)</f>
        <v>1.8934133333333335E-2</v>
      </c>
      <c r="Q21" s="4">
        <f>AVERAGE(CopyLink2!BR21,CopyLink2!BS21)</f>
        <v>1.6533200000000001E-2</v>
      </c>
      <c r="R21" s="4">
        <f>CopyLink2!BT21</f>
        <v>1.6527099999999999E-2</v>
      </c>
      <c r="S21" s="4">
        <f>CopyLink2!BU21</f>
        <v>7.4437958333333333E-3</v>
      </c>
      <c r="T21" s="4">
        <f>CopyLink2!BV21</f>
        <v>8.0240900000000011E-3</v>
      </c>
      <c r="V21" s="3">
        <f>AVERAGE(CopyLink2!BW21,CopyLink2!BX21,CopyLink2!BY21)</f>
        <v>324.19628175866677</v>
      </c>
      <c r="W21" s="3">
        <f>AVERAGE(CopyLink2!BX21,CopyLink2!BY21)</f>
        <v>313.46558588800019</v>
      </c>
      <c r="X21" s="3">
        <f>CopyLink2!BZ21</f>
        <v>313.34444760000025</v>
      </c>
      <c r="Y21" s="3">
        <f>CopyLink2!CA21</f>
        <v>272.15360626641666</v>
      </c>
      <c r="Z21" s="3">
        <f>CopyLink2!CB21</f>
        <v>270.74128926999998</v>
      </c>
      <c r="AB21" s="4">
        <f>CopyLink2!CF21</f>
        <v>1.9613881100000001E-2</v>
      </c>
      <c r="AC21" s="4">
        <f>AVERAGE(CopyLink2!CD21,CopyLink2!CE21,CopyLink2!CI21)</f>
        <v>1.5262100000000001E-3</v>
      </c>
      <c r="AD21" s="4">
        <f>CopyLink2!CG21</f>
        <v>1.2666930833333331E-2</v>
      </c>
      <c r="AE21" s="4">
        <f>CopyLink2!CH21</f>
        <v>1.23736E-2</v>
      </c>
    </row>
    <row r="22" spans="1:31" x14ac:dyDescent="0.3">
      <c r="A22">
        <f>CopyLink2!A22</f>
        <v>11</v>
      </c>
      <c r="B22" t="str">
        <f>CopyLink2!B22</f>
        <v>Grassland</v>
      </c>
      <c r="C22" t="str">
        <f>CopyLink2!C22</f>
        <v>conc</v>
      </c>
      <c r="D22" t="str">
        <f>CopyLink2!D22</f>
        <v>+</v>
      </c>
      <c r="E22" t="str">
        <f>CopyLink2!E22</f>
        <v>Crop</v>
      </c>
      <c r="F22" t="str">
        <f>Crop_Tree!F22</f>
        <v>Fert05RCD</v>
      </c>
      <c r="G22" t="str">
        <f>CopyLink2!G22</f>
        <v>+</v>
      </c>
      <c r="H22" t="str">
        <f>CopyLink2!H22</f>
        <v>Faid_7pl</v>
      </c>
      <c r="I22" t="str">
        <f>CopyLink2!I22</f>
        <v>Guiera_1000pl</v>
      </c>
      <c r="J22" s="2">
        <f>CopyLink2!BK22</f>
        <v>15.898</v>
      </c>
      <c r="K22" s="2">
        <f>AVERAGE(CopyLink2!BL22,CopyLink2!BM22)</f>
        <v>15.67</v>
      </c>
      <c r="L22" s="2">
        <f>CopyLink2!BN22</f>
        <v>15.420299999999999</v>
      </c>
      <c r="M22" s="2">
        <f>CopyLink2!BO22</f>
        <v>16.210533333333331</v>
      </c>
      <c r="N22" s="2">
        <f>CopyLink2!BP22</f>
        <v>17.3674</v>
      </c>
      <c r="P22" s="4">
        <f>AVERAGE(CopyLink2!BQ22,CopyLink2!BR22,CopyLink2!BS22)</f>
        <v>1.1398666666666666E-2</v>
      </c>
      <c r="Q22" s="4">
        <f>AVERAGE(CopyLink2!BR22,CopyLink2!BS22)</f>
        <v>9.347649999999999E-3</v>
      </c>
      <c r="R22" s="4">
        <f>CopyLink2!BT22</f>
        <v>7.8105400000000004E-3</v>
      </c>
      <c r="S22" s="4">
        <f>CopyLink2!BU22</f>
        <v>7.4717383333333344E-3</v>
      </c>
      <c r="T22" s="4">
        <f>CopyLink2!BV22</f>
        <v>8.0240900000000011E-3</v>
      </c>
      <c r="V22" s="3">
        <f>AVERAGE(CopyLink2!BW22,CopyLink2!BX22,CopyLink2!BY22)</f>
        <v>301.52044502866647</v>
      </c>
      <c r="W22" s="3">
        <f>AVERAGE(CopyLink2!BX22,CopyLink2!BY22)</f>
        <v>291.38423604299976</v>
      </c>
      <c r="X22" s="3">
        <f>CopyLink2!BZ22</f>
        <v>278.14221738000003</v>
      </c>
      <c r="Y22" s="3">
        <f>CopyLink2!CA22</f>
        <v>272.41394446499987</v>
      </c>
      <c r="Z22" s="3">
        <f>CopyLink2!CB22</f>
        <v>270.74128926999998</v>
      </c>
      <c r="AB22" s="4">
        <f>CopyLink2!CF22</f>
        <v>4.8656044999999995E-2</v>
      </c>
      <c r="AC22" s="4">
        <f>AVERAGE(CopyLink2!CD22,CopyLink2!CE22,CopyLink2!CI22)</f>
        <v>1.1984323333333333E-2</v>
      </c>
      <c r="AD22" s="4">
        <f>CopyLink2!CG22</f>
        <v>1.2595399166666668E-2</v>
      </c>
      <c r="AE22" s="4">
        <f>CopyLink2!CH22</f>
        <v>1.23736E-2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4C8B-A11B-4D07-9F9A-0AE23186FC4F}">
  <dimension ref="A1:CI22"/>
  <sheetViews>
    <sheetView workbookViewId="0">
      <pane xSplit="9" ySplit="7" topLeftCell="J8" activePane="bottomRight" state="frozen"/>
      <selection pane="topRight" activeCell="I1" sqref="I1"/>
      <selection pane="bottomLeft" activeCell="A8" sqref="A8"/>
      <selection pane="bottomRight" activeCell="A24" sqref="A24"/>
    </sheetView>
  </sheetViews>
  <sheetFormatPr defaultRowHeight="14.4" x14ac:dyDescent="0.3"/>
  <cols>
    <col min="1" max="1" width="3.5546875" customWidth="1"/>
    <col min="2" max="2" width="9.88671875" customWidth="1"/>
    <col min="3" max="3" width="11.21875" customWidth="1"/>
    <col min="4" max="4" width="4" customWidth="1"/>
    <col min="6" max="6" width="9.5546875" customWidth="1"/>
    <col min="8" max="8" width="9.88671875" customWidth="1"/>
    <col min="9" max="9" width="13" customWidth="1"/>
    <col min="44" max="44" width="10.6640625" customWidth="1"/>
    <col min="52" max="52" width="11.109375" customWidth="1"/>
    <col min="53" max="53" width="12" customWidth="1"/>
    <col min="55" max="55" width="9.21875" customWidth="1"/>
    <col min="78" max="78" width="9.5546875" customWidth="1"/>
    <col min="84" max="84" width="9.77734375" customWidth="1"/>
  </cols>
  <sheetData>
    <row r="1" spans="1:87" x14ac:dyDescent="0.3">
      <c r="A1" s="15" t="s">
        <v>259</v>
      </c>
      <c r="B1" s="15"/>
      <c r="C1" s="15"/>
      <c r="D1" s="15"/>
      <c r="E1" s="15"/>
      <c r="F1" s="15"/>
      <c r="G1" s="15"/>
    </row>
    <row r="2" spans="1:87" x14ac:dyDescent="0.3">
      <c r="K2" t="s">
        <v>44</v>
      </c>
      <c r="AA2" t="s">
        <v>45</v>
      </c>
      <c r="AQ2" t="s">
        <v>17</v>
      </c>
      <c r="BA2" t="s">
        <v>0</v>
      </c>
      <c r="BE2" t="s">
        <v>107</v>
      </c>
      <c r="BK2" t="s">
        <v>132</v>
      </c>
    </row>
    <row r="3" spans="1:87" x14ac:dyDescent="0.3">
      <c r="A3" t="s">
        <v>7</v>
      </c>
      <c r="K3" t="s">
        <v>142</v>
      </c>
      <c r="O3" t="s">
        <v>144</v>
      </c>
      <c r="S3" t="s">
        <v>145</v>
      </c>
      <c r="W3" t="s">
        <v>146</v>
      </c>
      <c r="AA3" t="s">
        <v>142</v>
      </c>
      <c r="AE3" t="s">
        <v>166</v>
      </c>
      <c r="AI3" t="s">
        <v>145</v>
      </c>
      <c r="AM3" t="s">
        <v>146</v>
      </c>
      <c r="AQ3" t="s">
        <v>149</v>
      </c>
      <c r="AR3" t="s">
        <v>148</v>
      </c>
      <c r="AS3" t="s">
        <v>52</v>
      </c>
      <c r="AT3" t="s">
        <v>247</v>
      </c>
      <c r="AU3" t="s">
        <v>247</v>
      </c>
      <c r="AV3" t="s">
        <v>247</v>
      </c>
      <c r="AW3" t="s">
        <v>89</v>
      </c>
      <c r="AX3" t="s">
        <v>250</v>
      </c>
      <c r="AY3" t="s">
        <v>253</v>
      </c>
      <c r="AZ3" t="s">
        <v>93</v>
      </c>
      <c r="BA3" t="s">
        <v>256</v>
      </c>
      <c r="BB3" t="s">
        <v>257</v>
      </c>
      <c r="BC3" t="s">
        <v>258</v>
      </c>
      <c r="BE3" t="s">
        <v>1</v>
      </c>
      <c r="BF3" t="s">
        <v>150</v>
      </c>
      <c r="BG3" t="s">
        <v>151</v>
      </c>
      <c r="BH3" t="s">
        <v>152</v>
      </c>
      <c r="BI3" t="s">
        <v>153</v>
      </c>
      <c r="BK3" t="s">
        <v>162</v>
      </c>
      <c r="BQ3" t="s">
        <v>155</v>
      </c>
      <c r="BW3" t="s">
        <v>156</v>
      </c>
      <c r="CC3" t="s">
        <v>46</v>
      </c>
    </row>
    <row r="4" spans="1:87" x14ac:dyDescent="0.3">
      <c r="J4" t="s">
        <v>143</v>
      </c>
      <c r="K4">
        <v>1</v>
      </c>
      <c r="L4">
        <v>2</v>
      </c>
      <c r="M4">
        <v>3</v>
      </c>
      <c r="N4">
        <v>4</v>
      </c>
      <c r="O4">
        <v>1</v>
      </c>
      <c r="P4">
        <v>2</v>
      </c>
      <c r="Q4">
        <v>3</v>
      </c>
      <c r="R4">
        <v>4</v>
      </c>
      <c r="S4">
        <v>1</v>
      </c>
      <c r="T4">
        <v>2</v>
      </c>
      <c r="U4">
        <v>3</v>
      </c>
      <c r="V4">
        <v>4</v>
      </c>
      <c r="W4">
        <v>1</v>
      </c>
      <c r="X4">
        <v>2</v>
      </c>
      <c r="Y4">
        <v>3</v>
      </c>
      <c r="Z4">
        <v>4</v>
      </c>
      <c r="AA4">
        <v>1</v>
      </c>
      <c r="AB4">
        <v>2</v>
      </c>
      <c r="AC4">
        <v>3</v>
      </c>
      <c r="AD4">
        <v>4</v>
      </c>
      <c r="AE4">
        <v>1</v>
      </c>
      <c r="AF4">
        <v>2</v>
      </c>
      <c r="AG4">
        <v>3</v>
      </c>
      <c r="AH4">
        <v>4</v>
      </c>
      <c r="AI4">
        <v>1</v>
      </c>
      <c r="AJ4">
        <v>2</v>
      </c>
      <c r="AK4">
        <v>3</v>
      </c>
      <c r="AL4">
        <v>4</v>
      </c>
      <c r="AM4">
        <v>1</v>
      </c>
      <c r="AN4">
        <v>2</v>
      </c>
      <c r="AO4">
        <v>3</v>
      </c>
      <c r="AP4">
        <v>4</v>
      </c>
      <c r="AT4" t="s">
        <v>248</v>
      </c>
      <c r="AU4" t="s">
        <v>248</v>
      </c>
      <c r="AV4" t="s">
        <v>248</v>
      </c>
      <c r="AW4" t="s">
        <v>249</v>
      </c>
      <c r="AX4" t="s">
        <v>251</v>
      </c>
      <c r="AY4" t="s">
        <v>252</v>
      </c>
      <c r="AZ4" t="s">
        <v>254</v>
      </c>
      <c r="BA4" s="16" t="s">
        <v>255</v>
      </c>
      <c r="BB4" s="16"/>
      <c r="BC4" s="16"/>
      <c r="BE4" s="16"/>
      <c r="BF4" s="16"/>
      <c r="BK4">
        <v>1</v>
      </c>
      <c r="BL4">
        <v>2</v>
      </c>
      <c r="BM4">
        <v>3</v>
      </c>
      <c r="BN4">
        <v>4</v>
      </c>
      <c r="BO4" s="16" t="s">
        <v>157</v>
      </c>
      <c r="BP4">
        <v>17</v>
      </c>
      <c r="BQ4">
        <v>1</v>
      </c>
      <c r="BR4">
        <v>2</v>
      </c>
      <c r="BS4">
        <v>3</v>
      </c>
      <c r="BT4">
        <v>4</v>
      </c>
      <c r="BU4" s="16" t="s">
        <v>157</v>
      </c>
      <c r="BV4">
        <v>17</v>
      </c>
      <c r="BW4">
        <v>1</v>
      </c>
      <c r="BX4">
        <v>2</v>
      </c>
      <c r="BY4">
        <v>3</v>
      </c>
      <c r="BZ4">
        <v>4</v>
      </c>
      <c r="CA4" s="16" t="s">
        <v>157</v>
      </c>
      <c r="CB4">
        <v>17</v>
      </c>
      <c r="CC4">
        <v>1</v>
      </c>
      <c r="CD4">
        <v>2</v>
      </c>
      <c r="CE4">
        <v>3</v>
      </c>
      <c r="CF4">
        <v>4</v>
      </c>
      <c r="CG4" s="16" t="s">
        <v>157</v>
      </c>
      <c r="CH4">
        <v>17</v>
      </c>
    </row>
    <row r="5" spans="1:87" x14ac:dyDescent="0.3">
      <c r="K5" t="s">
        <v>33</v>
      </c>
      <c r="L5" t="s">
        <v>33</v>
      </c>
      <c r="M5" t="s">
        <v>33</v>
      </c>
      <c r="N5" t="s">
        <v>58</v>
      </c>
      <c r="O5" t="s">
        <v>33</v>
      </c>
      <c r="P5" t="s">
        <v>33</v>
      </c>
      <c r="Q5" t="s">
        <v>33</v>
      </c>
      <c r="R5" t="s">
        <v>58</v>
      </c>
      <c r="S5" t="s">
        <v>33</v>
      </c>
      <c r="T5" t="s">
        <v>33</v>
      </c>
      <c r="U5" t="s">
        <v>33</v>
      </c>
      <c r="V5" t="s">
        <v>58</v>
      </c>
      <c r="W5" t="s">
        <v>33</v>
      </c>
      <c r="X5" t="s">
        <v>33</v>
      </c>
      <c r="Y5" t="s">
        <v>33</v>
      </c>
      <c r="Z5" t="s">
        <v>58</v>
      </c>
      <c r="AB5" t="s">
        <v>163</v>
      </c>
      <c r="AC5" t="s">
        <v>163</v>
      </c>
      <c r="AF5" t="s">
        <v>163</v>
      </c>
      <c r="AG5" t="s">
        <v>163</v>
      </c>
      <c r="AJ5" t="s">
        <v>163</v>
      </c>
      <c r="AK5" t="s">
        <v>163</v>
      </c>
      <c r="AN5" t="s">
        <v>163</v>
      </c>
      <c r="AO5" t="s">
        <v>163</v>
      </c>
      <c r="AT5" t="s">
        <v>51</v>
      </c>
      <c r="AU5" t="s">
        <v>72</v>
      </c>
      <c r="AV5" t="s">
        <v>76</v>
      </c>
      <c r="AW5" t="s">
        <v>72</v>
      </c>
      <c r="BA5" s="16"/>
      <c r="BB5" s="16"/>
      <c r="BC5" s="16"/>
      <c r="BE5" s="16"/>
      <c r="BF5" s="16"/>
      <c r="BK5" t="s">
        <v>33</v>
      </c>
      <c r="BL5" t="s">
        <v>33</v>
      </c>
      <c r="BM5" t="s">
        <v>33</v>
      </c>
      <c r="BN5" t="s">
        <v>58</v>
      </c>
      <c r="BO5" t="s">
        <v>260</v>
      </c>
      <c r="BP5" t="s">
        <v>38</v>
      </c>
      <c r="BQ5" t="s">
        <v>33</v>
      </c>
      <c r="BR5" t="s">
        <v>33</v>
      </c>
      <c r="BS5" t="s">
        <v>33</v>
      </c>
      <c r="BT5" t="s">
        <v>58</v>
      </c>
      <c r="BU5" t="s">
        <v>260</v>
      </c>
      <c r="BV5" t="s">
        <v>38</v>
      </c>
      <c r="BW5" t="s">
        <v>33</v>
      </c>
      <c r="BX5" t="s">
        <v>33</v>
      </c>
      <c r="BY5" t="s">
        <v>33</v>
      </c>
      <c r="BZ5" t="s">
        <v>58</v>
      </c>
      <c r="CA5" t="s">
        <v>260</v>
      </c>
      <c r="CB5" t="s">
        <v>38</v>
      </c>
      <c r="CC5" t="s">
        <v>33</v>
      </c>
      <c r="CD5" t="s">
        <v>33</v>
      </c>
      <c r="CE5" t="s">
        <v>33</v>
      </c>
      <c r="CF5" t="s">
        <v>58</v>
      </c>
      <c r="CG5" t="s">
        <v>260</v>
      </c>
      <c r="CH5" t="s">
        <v>38</v>
      </c>
      <c r="CI5" t="s">
        <v>45</v>
      </c>
    </row>
    <row r="6" spans="1:87" x14ac:dyDescent="0.3">
      <c r="K6" t="s">
        <v>56</v>
      </c>
      <c r="O6" t="s">
        <v>56</v>
      </c>
      <c r="S6" t="s">
        <v>56</v>
      </c>
      <c r="W6" t="s">
        <v>56</v>
      </c>
      <c r="AA6" t="s">
        <v>56</v>
      </c>
      <c r="AE6" t="s">
        <v>56</v>
      </c>
      <c r="AI6" t="s">
        <v>56</v>
      </c>
      <c r="AM6" t="s">
        <v>56</v>
      </c>
      <c r="AR6" t="s">
        <v>24</v>
      </c>
      <c r="AS6" t="s">
        <v>24</v>
      </c>
      <c r="AX6" t="s">
        <v>78</v>
      </c>
      <c r="AZ6" t="s">
        <v>262</v>
      </c>
      <c r="BA6" t="s">
        <v>56</v>
      </c>
      <c r="BK6" t="s">
        <v>24</v>
      </c>
      <c r="BL6" t="s">
        <v>45</v>
      </c>
      <c r="BM6" t="s">
        <v>45</v>
      </c>
      <c r="BN6" t="s">
        <v>45</v>
      </c>
      <c r="BR6" t="s">
        <v>45</v>
      </c>
      <c r="BS6" t="s">
        <v>45</v>
      </c>
      <c r="BT6" t="s">
        <v>45</v>
      </c>
      <c r="BX6" t="s">
        <v>45</v>
      </c>
      <c r="BY6" t="s">
        <v>45</v>
      </c>
      <c r="BZ6" t="s">
        <v>45</v>
      </c>
      <c r="CD6" t="s">
        <v>45</v>
      </c>
      <c r="CE6" t="s">
        <v>45</v>
      </c>
    </row>
    <row r="7" spans="1:87" x14ac:dyDescent="0.3">
      <c r="K7" t="s">
        <v>40</v>
      </c>
      <c r="O7" t="s">
        <v>40</v>
      </c>
      <c r="S7" t="s">
        <v>40</v>
      </c>
      <c r="W7" t="s">
        <v>40</v>
      </c>
      <c r="AA7" t="s">
        <v>40</v>
      </c>
      <c r="AE7" t="s">
        <v>40</v>
      </c>
      <c r="AI7" t="s">
        <v>40</v>
      </c>
      <c r="AM7" t="s">
        <v>40</v>
      </c>
      <c r="AQ7" t="s">
        <v>147</v>
      </c>
      <c r="AR7" t="s">
        <v>147</v>
      </c>
      <c r="AS7" t="s">
        <v>147</v>
      </c>
      <c r="AT7" t="s">
        <v>26</v>
      </c>
      <c r="AU7" t="s">
        <v>26</v>
      </c>
      <c r="AV7" t="s">
        <v>26</v>
      </c>
      <c r="AW7" t="s">
        <v>89</v>
      </c>
      <c r="AX7" t="s">
        <v>261</v>
      </c>
      <c r="AY7" t="s">
        <v>263</v>
      </c>
      <c r="AZ7" t="s">
        <v>264</v>
      </c>
      <c r="BA7" t="s">
        <v>40</v>
      </c>
      <c r="BB7" t="s">
        <v>21</v>
      </c>
      <c r="BC7" t="s">
        <v>22</v>
      </c>
      <c r="BE7" t="s">
        <v>160</v>
      </c>
      <c r="BF7" t="s">
        <v>154</v>
      </c>
      <c r="BG7" t="s">
        <v>154</v>
      </c>
      <c r="BH7" t="s">
        <v>160</v>
      </c>
      <c r="BI7" t="s">
        <v>160</v>
      </c>
      <c r="BK7" t="s">
        <v>161</v>
      </c>
      <c r="BQ7" t="s">
        <v>158</v>
      </c>
      <c r="BW7" t="s">
        <v>159</v>
      </c>
      <c r="CC7" t="s">
        <v>158</v>
      </c>
    </row>
    <row r="8" spans="1:87" x14ac:dyDescent="0.3">
      <c r="A8" t="s">
        <v>265</v>
      </c>
    </row>
    <row r="9" spans="1:87" x14ac:dyDescent="0.3">
      <c r="A9">
        <v>1</v>
      </c>
      <c r="B9" t="s">
        <v>0</v>
      </c>
      <c r="C9" t="s">
        <v>169</v>
      </c>
      <c r="D9" t="s">
        <v>54</v>
      </c>
      <c r="E9" t="s">
        <v>44</v>
      </c>
      <c r="J9" t="s">
        <v>56</v>
      </c>
      <c r="K9">
        <v>0.11231995261069846</v>
      </c>
      <c r="L9">
        <v>0.44158461500000001</v>
      </c>
      <c r="M9">
        <v>0.44157765500000001</v>
      </c>
      <c r="N9">
        <v>0.54585028999999996</v>
      </c>
      <c r="O9">
        <v>0.78125335100000004</v>
      </c>
      <c r="P9">
        <v>0.79644854899999995</v>
      </c>
      <c r="Q9">
        <v>0.79641983499999991</v>
      </c>
      <c r="R9">
        <v>2.9631525000000001</v>
      </c>
      <c r="S9">
        <v>7.7160250999999999E-2</v>
      </c>
      <c r="T9">
        <v>7.8998937999999991E-2</v>
      </c>
      <c r="U9">
        <v>7.8995113999999991E-2</v>
      </c>
      <c r="V9">
        <v>0.40396216999999995</v>
      </c>
      <c r="W9">
        <v>0.26774326700000006</v>
      </c>
      <c r="X9">
        <v>0.27218719900000005</v>
      </c>
      <c r="Y9">
        <v>0.27216936700000005</v>
      </c>
      <c r="Z9">
        <v>2.0127189999999997</v>
      </c>
      <c r="AQ9">
        <v>1000</v>
      </c>
      <c r="AR9">
        <v>952.38300000000004</v>
      </c>
      <c r="AS9">
        <v>432</v>
      </c>
      <c r="AT9">
        <v>5</v>
      </c>
      <c r="AU9">
        <v>4</v>
      </c>
      <c r="AV9">
        <v>7</v>
      </c>
      <c r="AW9">
        <v>3.8095320000000004</v>
      </c>
      <c r="AX9">
        <v>591</v>
      </c>
      <c r="AY9">
        <v>7</v>
      </c>
      <c r="BA9">
        <v>0.74018436200385607</v>
      </c>
      <c r="BB9">
        <v>125.71516460273969</v>
      </c>
      <c r="BC9">
        <v>7.8580755084372509</v>
      </c>
      <c r="BE9">
        <v>2313.9</v>
      </c>
      <c r="BF9">
        <v>1.2683996715501966</v>
      </c>
      <c r="BG9">
        <v>0.26346600976705997</v>
      </c>
      <c r="BH9">
        <v>116.24000000000001</v>
      </c>
      <c r="BI9">
        <v>0.45782699999999998</v>
      </c>
      <c r="BK9">
        <v>15.315099999999999</v>
      </c>
      <c r="BL9">
        <v>15.361800000000001</v>
      </c>
      <c r="BM9">
        <v>15.361599999999999</v>
      </c>
      <c r="BN9">
        <v>17.001300000000001</v>
      </c>
      <c r="BO9">
        <v>16.360733333333332</v>
      </c>
      <c r="BP9">
        <v>17.3674</v>
      </c>
      <c r="BQ9">
        <v>2.4887600000000003E-2</v>
      </c>
      <c r="BR9">
        <v>2.4665899999999998E-2</v>
      </c>
      <c r="BS9">
        <v>2.4665899999999998E-2</v>
      </c>
      <c r="BT9">
        <v>2.37618E-2</v>
      </c>
      <c r="BU9">
        <v>6.8569999999999994E-3</v>
      </c>
      <c r="BV9">
        <v>7.6478199999999996E-3</v>
      </c>
      <c r="BW9">
        <v>341.44954979999994</v>
      </c>
      <c r="BX9">
        <v>341.22850832899985</v>
      </c>
      <c r="BY9">
        <v>341.2285735320001</v>
      </c>
      <c r="BZ9">
        <v>308.21522446200004</v>
      </c>
      <c r="CA9">
        <v>271.39966601991688</v>
      </c>
      <c r="CB9">
        <v>271.08070815999992</v>
      </c>
      <c r="CC9">
        <v>0</v>
      </c>
      <c r="CD9">
        <v>0</v>
      </c>
      <c r="CE9">
        <v>0</v>
      </c>
      <c r="CF9">
        <v>1.3436488000000002E-2</v>
      </c>
      <c r="CG9">
        <v>3.176241666666667E-3</v>
      </c>
      <c r="CH9">
        <v>3.1369300000000004E-3</v>
      </c>
      <c r="CI9">
        <v>0</v>
      </c>
    </row>
    <row r="10" spans="1:87" x14ac:dyDescent="0.3">
      <c r="A10">
        <v>2</v>
      </c>
      <c r="B10" t="s">
        <v>0</v>
      </c>
      <c r="D10" s="14" t="s">
        <v>55</v>
      </c>
      <c r="E10" t="s">
        <v>44</v>
      </c>
      <c r="J10" t="s">
        <v>56</v>
      </c>
      <c r="K10">
        <v>0.47173037399999995</v>
      </c>
      <c r="L10">
        <v>0.46608995599999997</v>
      </c>
      <c r="M10">
        <v>0.46602065699999995</v>
      </c>
      <c r="N10">
        <v>0.41540761000000004</v>
      </c>
      <c r="O10">
        <v>0.281622286</v>
      </c>
      <c r="P10">
        <v>0.27508802400000004</v>
      </c>
      <c r="Q10">
        <v>0.275189244</v>
      </c>
      <c r="R10">
        <v>1.5812678999999998</v>
      </c>
      <c r="S10">
        <v>2.9221080999999999E-2</v>
      </c>
      <c r="T10">
        <v>2.8683207999999998E-2</v>
      </c>
      <c r="U10">
        <v>2.8682847000000001E-2</v>
      </c>
      <c r="V10">
        <v>0.24842887</v>
      </c>
      <c r="W10">
        <v>9.9417400000000003E-2</v>
      </c>
      <c r="X10">
        <v>9.7381400000000007E-2</v>
      </c>
      <c r="Y10">
        <v>9.7394899999999993E-2</v>
      </c>
      <c r="Z10">
        <v>1.0514893000000001</v>
      </c>
      <c r="AQ10">
        <v>1000</v>
      </c>
      <c r="AR10">
        <v>1184.8699999999999</v>
      </c>
      <c r="AS10">
        <v>602</v>
      </c>
      <c r="AT10">
        <v>5</v>
      </c>
      <c r="AU10">
        <v>5</v>
      </c>
      <c r="AV10">
        <v>8</v>
      </c>
      <c r="AW10">
        <v>4.7394799999999995</v>
      </c>
      <c r="AX10">
        <v>979</v>
      </c>
      <c r="AY10">
        <v>8.1</v>
      </c>
      <c r="AZ10">
        <v>0</v>
      </c>
      <c r="BA10">
        <v>0.69696595630623726</v>
      </c>
      <c r="BB10">
        <v>128.2611714520547</v>
      </c>
      <c r="BC10">
        <v>7.8688878914166107</v>
      </c>
      <c r="BE10">
        <v>2585.4900000000002</v>
      </c>
      <c r="BF10">
        <v>1.2647003082587827</v>
      </c>
      <c r="BG10">
        <v>0.26775388804443262</v>
      </c>
      <c r="BH10">
        <v>129.304</v>
      </c>
      <c r="BI10">
        <v>0.51011300000000004</v>
      </c>
      <c r="BK10">
        <v>15.502000000000001</v>
      </c>
      <c r="BL10">
        <v>15.509600000000001</v>
      </c>
      <c r="BM10">
        <v>15.509499999999999</v>
      </c>
      <c r="BN10">
        <v>15.335800000000001</v>
      </c>
      <c r="BO10">
        <v>16.205674999999999</v>
      </c>
      <c r="BP10">
        <v>17.3674</v>
      </c>
      <c r="BQ10">
        <v>2.4245099999999999E-2</v>
      </c>
      <c r="BR10">
        <v>2.42898E-2</v>
      </c>
      <c r="BS10">
        <v>2.4287400000000001E-2</v>
      </c>
      <c r="BT10">
        <v>1.6365499999999998E-2</v>
      </c>
      <c r="BU10">
        <v>7.4853341666666672E-3</v>
      </c>
      <c r="BV10">
        <v>7.6478199999999996E-3</v>
      </c>
      <c r="BW10">
        <v>344.1232192999999</v>
      </c>
      <c r="BX10">
        <v>344.23295759999979</v>
      </c>
      <c r="BY10">
        <v>344.23440339999991</v>
      </c>
      <c r="BZ10">
        <v>312.97462510000003</v>
      </c>
      <c r="CA10">
        <v>275.23806508858331</v>
      </c>
      <c r="CB10">
        <v>271.08070815999992</v>
      </c>
      <c r="CC10">
        <v>0</v>
      </c>
      <c r="CD10">
        <v>0</v>
      </c>
      <c r="CE10">
        <v>0</v>
      </c>
      <c r="CF10">
        <v>1.9312630500000004E-2</v>
      </c>
      <c r="CG10">
        <v>3.0359283333333334E-3</v>
      </c>
      <c r="CH10">
        <v>3.1369300000000004E-3</v>
      </c>
      <c r="CI10">
        <v>0</v>
      </c>
    </row>
    <row r="11" spans="1:87" x14ac:dyDescent="0.3">
      <c r="A11">
        <v>3</v>
      </c>
      <c r="B11" t="s">
        <v>0</v>
      </c>
      <c r="D11" t="s">
        <v>55</v>
      </c>
      <c r="E11" t="s">
        <v>44</v>
      </c>
      <c r="G11" t="s">
        <v>55</v>
      </c>
      <c r="H11" t="s">
        <v>289</v>
      </c>
      <c r="J11" t="s">
        <v>56</v>
      </c>
      <c r="K11">
        <v>0.49797079999999994</v>
      </c>
      <c r="L11">
        <v>0.66546229999999995</v>
      </c>
      <c r="M11">
        <v>0.66537419999999992</v>
      </c>
      <c r="N11">
        <v>0.41954239999999998</v>
      </c>
      <c r="O11">
        <v>0.28575229000000002</v>
      </c>
      <c r="P11">
        <v>0.65388619999999997</v>
      </c>
      <c r="Q11">
        <v>0.65169130000000008</v>
      </c>
      <c r="R11">
        <v>1.5910563</v>
      </c>
      <c r="S11">
        <v>3.0728249999999995E-2</v>
      </c>
      <c r="T11">
        <v>7.6604190000000003E-2</v>
      </c>
      <c r="U11">
        <v>7.7214350000000001E-2</v>
      </c>
      <c r="V11">
        <v>0.24984215000000001</v>
      </c>
      <c r="W11">
        <v>0.10088835999999998</v>
      </c>
      <c r="X11">
        <v>0.23222069999999997</v>
      </c>
      <c r="Y11">
        <v>0.23184849999999999</v>
      </c>
      <c r="Z11">
        <v>1.0586924</v>
      </c>
      <c r="AB11">
        <v>9.4120059999999978E-2</v>
      </c>
      <c r="AC11">
        <v>9.4110229999999989E-2</v>
      </c>
      <c r="AF11">
        <v>8.9109510000000007</v>
      </c>
      <c r="AG11">
        <v>8.9106609999999993</v>
      </c>
      <c r="AJ11">
        <v>8.3330839999999989E-2</v>
      </c>
      <c r="AK11">
        <v>8.3329950000000014E-2</v>
      </c>
      <c r="AN11">
        <v>8.8534539999999993</v>
      </c>
      <c r="AO11">
        <v>8.853154</v>
      </c>
      <c r="AQ11">
        <v>1000</v>
      </c>
      <c r="AR11">
        <v>1430.8</v>
      </c>
      <c r="AS11">
        <v>949</v>
      </c>
      <c r="AT11">
        <v>5</v>
      </c>
      <c r="AU11">
        <v>7</v>
      </c>
      <c r="AV11">
        <v>11</v>
      </c>
      <c r="AW11">
        <v>5.7231999999999994</v>
      </c>
      <c r="AX11">
        <v>2401</v>
      </c>
      <c r="AY11">
        <v>9.1999999999999993</v>
      </c>
      <c r="AZ11">
        <v>0</v>
      </c>
      <c r="BA11">
        <v>0.75780405450567401</v>
      </c>
      <c r="BB11">
        <v>128.55312205479453</v>
      </c>
      <c r="BC11">
        <v>7.8422272228908811</v>
      </c>
      <c r="BE11">
        <v>2934.57</v>
      </c>
      <c r="BF11">
        <v>1.2910443438050547</v>
      </c>
      <c r="BG11">
        <v>0.27199521565340068</v>
      </c>
      <c r="BH11">
        <v>150.48399999999998</v>
      </c>
      <c r="BI11">
        <v>0.57726199999999994</v>
      </c>
      <c r="BK11">
        <v>15.5974</v>
      </c>
      <c r="BL11">
        <v>15.6317</v>
      </c>
      <c r="BM11">
        <v>15.632099999999999</v>
      </c>
      <c r="BN11">
        <v>15.379300000000001</v>
      </c>
      <c r="BO11">
        <v>16.307391666666664</v>
      </c>
      <c r="BP11">
        <v>17.709599999999998</v>
      </c>
      <c r="BQ11">
        <v>2.39598E-2</v>
      </c>
      <c r="BR11">
        <v>1.65328E-2</v>
      </c>
      <c r="BS11">
        <v>1.6533600000000002E-2</v>
      </c>
      <c r="BT11">
        <v>1.6527099999999999E-2</v>
      </c>
      <c r="BU11">
        <v>7.4437958333333333E-3</v>
      </c>
      <c r="BV11">
        <v>8.0240900000000011E-3</v>
      </c>
      <c r="BW11">
        <v>345.65767349999993</v>
      </c>
      <c r="BX11">
        <v>313.45824408800024</v>
      </c>
      <c r="BY11">
        <v>313.47292768800008</v>
      </c>
      <c r="BZ11">
        <v>313.34444760000025</v>
      </c>
      <c r="CA11">
        <v>272.15360626641666</v>
      </c>
      <c r="CB11">
        <v>270.74128926999998</v>
      </c>
      <c r="CC11">
        <v>0</v>
      </c>
      <c r="CD11">
        <v>2.2892400000000001E-3</v>
      </c>
      <c r="CE11">
        <v>2.2893899999999997E-3</v>
      </c>
      <c r="CF11">
        <v>1.9613881100000001E-2</v>
      </c>
      <c r="CG11">
        <v>1.2666930833333331E-2</v>
      </c>
      <c r="CH11">
        <v>1.23736E-2</v>
      </c>
      <c r="CI11">
        <v>0</v>
      </c>
    </row>
    <row r="12" spans="1:87" x14ac:dyDescent="0.3">
      <c r="A12">
        <v>4</v>
      </c>
      <c r="B12" t="s">
        <v>0</v>
      </c>
      <c r="D12" s="14" t="s">
        <v>55</v>
      </c>
      <c r="E12" t="s">
        <v>44</v>
      </c>
      <c r="G12" t="s">
        <v>55</v>
      </c>
      <c r="H12" t="s">
        <v>288</v>
      </c>
      <c r="J12" t="s">
        <v>56</v>
      </c>
      <c r="K12">
        <v>0.49239551999999998</v>
      </c>
      <c r="L12">
        <v>0.60146569999999999</v>
      </c>
      <c r="M12">
        <v>0.6068612000000001</v>
      </c>
      <c r="N12">
        <v>0.48052689999999998</v>
      </c>
      <c r="O12">
        <v>0.89652326000000004</v>
      </c>
      <c r="P12">
        <v>1.1158066000000002</v>
      </c>
      <c r="Q12">
        <v>1.1206388999999999</v>
      </c>
      <c r="R12">
        <v>2.3803106999999999</v>
      </c>
      <c r="S12">
        <v>9.0963417000000019E-2</v>
      </c>
      <c r="T12">
        <v>0.20369389999999998</v>
      </c>
      <c r="U12">
        <v>0.20343270000000002</v>
      </c>
      <c r="V12">
        <v>0.33992038000000002</v>
      </c>
      <c r="W12">
        <v>9.9011080000000001E-2</v>
      </c>
      <c r="X12">
        <v>0.23505020000000001</v>
      </c>
      <c r="Y12">
        <v>0.23488630000000002</v>
      </c>
      <c r="Z12">
        <v>1.5905716000000001</v>
      </c>
      <c r="AB12">
        <v>4.3028250000000004E-2</v>
      </c>
      <c r="AC12">
        <v>4.3020880000000004E-2</v>
      </c>
      <c r="AD12">
        <v>4.4481159999999999E-2</v>
      </c>
      <c r="AF12">
        <v>1.1256693999999998</v>
      </c>
      <c r="AG12">
        <v>1.1253960999999999</v>
      </c>
      <c r="AH12">
        <v>1.290082</v>
      </c>
      <c r="AJ12">
        <v>0.64808940000000004</v>
      </c>
      <c r="AK12">
        <v>0.6479201</v>
      </c>
      <c r="AL12">
        <v>0.65632310000000005</v>
      </c>
      <c r="AN12">
        <v>1.0968338409999999E-2</v>
      </c>
      <c r="AO12">
        <v>1.095771555E-2</v>
      </c>
      <c r="AP12">
        <v>2.0138320000000001E-2</v>
      </c>
      <c r="AQ12">
        <v>1000</v>
      </c>
      <c r="AR12">
        <v>1332.66</v>
      </c>
      <c r="AS12">
        <v>828</v>
      </c>
      <c r="AT12">
        <v>5</v>
      </c>
      <c r="AU12">
        <v>7</v>
      </c>
      <c r="AV12">
        <v>11</v>
      </c>
      <c r="AW12">
        <v>5.3306400000000007</v>
      </c>
      <c r="AX12">
        <v>2194</v>
      </c>
      <c r="AY12">
        <v>8.6</v>
      </c>
      <c r="AZ12">
        <v>0</v>
      </c>
      <c r="BA12">
        <v>0.76776672351148811</v>
      </c>
      <c r="BB12">
        <v>126.81975276712316</v>
      </c>
      <c r="BC12">
        <v>7.8066399699288764</v>
      </c>
      <c r="BE12">
        <v>2895.43</v>
      </c>
      <c r="BF12">
        <v>1.2483258099833185</v>
      </c>
      <c r="BG12">
        <v>0.26400223800955297</v>
      </c>
      <c r="BH12">
        <v>140.05099999999999</v>
      </c>
      <c r="BI12">
        <v>0.552068</v>
      </c>
      <c r="BK12">
        <v>15.5991</v>
      </c>
      <c r="BL12">
        <v>15.6317</v>
      </c>
      <c r="BM12">
        <v>15.632099999999999</v>
      </c>
      <c r="BN12">
        <v>15.379300000000001</v>
      </c>
      <c r="BO12">
        <v>16.307391666666664</v>
      </c>
      <c r="BP12">
        <v>17.709599999999998</v>
      </c>
      <c r="BQ12">
        <v>2.40176E-2</v>
      </c>
      <c r="BR12">
        <v>3.4413500000000001E-3</v>
      </c>
      <c r="BS12">
        <v>3.4364899999999995E-3</v>
      </c>
      <c r="BT12">
        <v>7.5963100000000002E-3</v>
      </c>
      <c r="BU12">
        <v>7.3830466666666662E-3</v>
      </c>
      <c r="BV12">
        <v>8.0240900000000011E-3</v>
      </c>
      <c r="BW12">
        <v>344.69485330000009</v>
      </c>
      <c r="BX12">
        <v>291.48672516900007</v>
      </c>
      <c r="BY12">
        <v>291.69928570100001</v>
      </c>
      <c r="BZ12">
        <v>277.84253411850011</v>
      </c>
      <c r="CA12">
        <v>272.52732938500014</v>
      </c>
      <c r="CB12">
        <v>270.74128926999998</v>
      </c>
      <c r="CC12">
        <v>0</v>
      </c>
      <c r="CD12">
        <v>1.49944E-2</v>
      </c>
      <c r="CE12">
        <v>1.4976700000000001E-2</v>
      </c>
      <c r="CF12">
        <v>4.8312674999999999E-2</v>
      </c>
      <c r="CG12">
        <v>1.2617889166666669E-2</v>
      </c>
      <c r="CH12">
        <v>1.23736E-2</v>
      </c>
      <c r="CI12">
        <v>1.5954099999999999E-2</v>
      </c>
    </row>
    <row r="13" spans="1:87" x14ac:dyDescent="0.3">
      <c r="A13" t="s">
        <v>270</v>
      </c>
      <c r="D13" s="14"/>
    </row>
    <row r="14" spans="1:87" x14ac:dyDescent="0.3">
      <c r="A14">
        <v>5</v>
      </c>
      <c r="B14" t="s">
        <v>0</v>
      </c>
      <c r="D14" s="14" t="s">
        <v>55</v>
      </c>
      <c r="E14" t="s">
        <v>44</v>
      </c>
      <c r="G14" t="s">
        <v>55</v>
      </c>
      <c r="H14" t="s">
        <v>271</v>
      </c>
      <c r="J14" t="s">
        <v>56</v>
      </c>
      <c r="K14">
        <v>0.51217176999999992</v>
      </c>
      <c r="L14">
        <v>0.81347849999999988</v>
      </c>
      <c r="M14">
        <v>0.81357449999999998</v>
      </c>
      <c r="N14">
        <v>0.41988634999999996</v>
      </c>
      <c r="O14">
        <v>0.29070229999999997</v>
      </c>
      <c r="P14">
        <v>0.79850399999999999</v>
      </c>
      <c r="Q14">
        <v>0.79541189999999984</v>
      </c>
      <c r="R14">
        <v>1.5920771999999999</v>
      </c>
      <c r="S14">
        <v>3.1119539999999994E-2</v>
      </c>
      <c r="T14">
        <v>0.10328242000000001</v>
      </c>
      <c r="U14">
        <v>0.10377776000000001</v>
      </c>
      <c r="V14">
        <v>0.25005493000000001</v>
      </c>
      <c r="W14">
        <v>0.10215367</v>
      </c>
      <c r="X14">
        <v>0.2944254</v>
      </c>
      <c r="Y14">
        <v>0.2944214</v>
      </c>
      <c r="Z14">
        <v>1.0592978</v>
      </c>
      <c r="AB14">
        <v>0.15364729999999999</v>
      </c>
      <c r="AC14">
        <v>0.15362039999999999</v>
      </c>
      <c r="AF14">
        <v>17.197566999999999</v>
      </c>
      <c r="AG14">
        <v>17.196566999999998</v>
      </c>
      <c r="AJ14">
        <v>0.16688160000000002</v>
      </c>
      <c r="AK14">
        <v>0.16687850000000001</v>
      </c>
      <c r="AN14">
        <v>17.090647999999998</v>
      </c>
      <c r="AO14">
        <v>17.089718000000001</v>
      </c>
      <c r="AQ14">
        <v>1000</v>
      </c>
      <c r="AR14">
        <v>1599.47</v>
      </c>
      <c r="AS14">
        <v>1092</v>
      </c>
      <c r="AT14">
        <v>5</v>
      </c>
      <c r="AU14">
        <v>8</v>
      </c>
      <c r="AV14">
        <v>12</v>
      </c>
      <c r="AW14">
        <v>6.3978799999999998</v>
      </c>
      <c r="AX14">
        <v>3392</v>
      </c>
      <c r="AY14">
        <v>9.6</v>
      </c>
      <c r="AZ14">
        <v>0</v>
      </c>
      <c r="BA14">
        <v>0.75305118241961355</v>
      </c>
      <c r="BB14">
        <v>129.71806934246572</v>
      </c>
      <c r="BC14">
        <v>7.8590474626708646</v>
      </c>
      <c r="BE14">
        <v>3042.58</v>
      </c>
      <c r="BF14">
        <v>1.2825924051298569</v>
      </c>
      <c r="BG14">
        <v>0.27192218446187116</v>
      </c>
      <c r="BH14">
        <v>154.696</v>
      </c>
      <c r="BI14">
        <v>0.59087699999999999</v>
      </c>
      <c r="BK14">
        <v>15.597</v>
      </c>
      <c r="BL14">
        <v>15.775</v>
      </c>
      <c r="BM14">
        <v>15.7752</v>
      </c>
      <c r="BN14">
        <v>15.378299999999999</v>
      </c>
      <c r="BO14">
        <v>16.28500833333333</v>
      </c>
      <c r="BP14">
        <v>17.709599999999998</v>
      </c>
      <c r="BQ14">
        <v>2.3674600000000001E-2</v>
      </c>
      <c r="BR14">
        <v>1.65328E-2</v>
      </c>
      <c r="BS14">
        <v>1.6533600000000002E-2</v>
      </c>
      <c r="BT14">
        <v>1.6527099999999999E-2</v>
      </c>
      <c r="BU14">
        <v>7.4437958333333333E-3</v>
      </c>
      <c r="BV14">
        <v>8.0240900000000011E-3</v>
      </c>
      <c r="BW14">
        <v>345.65767349999993</v>
      </c>
      <c r="BX14">
        <v>313.45824408800024</v>
      </c>
      <c r="BY14">
        <v>313.47292768800008</v>
      </c>
      <c r="BZ14">
        <v>313.34444760000025</v>
      </c>
      <c r="CA14">
        <v>272.15360626641666</v>
      </c>
      <c r="CB14">
        <v>270.74128926999998</v>
      </c>
      <c r="CC14">
        <v>0</v>
      </c>
      <c r="CD14">
        <v>2.2892400000000001E-3</v>
      </c>
      <c r="CE14">
        <v>2.2893899999999997E-3</v>
      </c>
      <c r="CF14">
        <v>1.9613881100000001E-2</v>
      </c>
      <c r="CG14">
        <v>1.2666930833333331E-2</v>
      </c>
      <c r="CH14">
        <v>1.23736E-2</v>
      </c>
    </row>
    <row r="15" spans="1:87" x14ac:dyDescent="0.3">
      <c r="A15">
        <v>6</v>
      </c>
      <c r="B15" t="s">
        <v>0</v>
      </c>
      <c r="D15" s="14" t="s">
        <v>55</v>
      </c>
      <c r="E15" t="s">
        <v>44</v>
      </c>
      <c r="G15" t="s">
        <v>55</v>
      </c>
      <c r="H15" t="s">
        <v>271</v>
      </c>
      <c r="I15" t="s">
        <v>278</v>
      </c>
      <c r="J15" t="s">
        <v>56</v>
      </c>
      <c r="K15">
        <v>0.50175440999999998</v>
      </c>
      <c r="L15">
        <v>0.80955679999999985</v>
      </c>
      <c r="M15">
        <v>0.80949969999999993</v>
      </c>
      <c r="N15">
        <v>0.56357610000000002</v>
      </c>
      <c r="O15">
        <v>0.90882401000000002</v>
      </c>
      <c r="P15">
        <v>1.4871992999999999</v>
      </c>
      <c r="Q15">
        <v>1.4871678999999998</v>
      </c>
      <c r="R15">
        <v>2.8748654</v>
      </c>
      <c r="S15">
        <v>9.0161469999999994E-2</v>
      </c>
      <c r="T15">
        <v>0.17747973</v>
      </c>
      <c r="U15">
        <v>0.17747609</v>
      </c>
      <c r="V15">
        <v>0.40557962999999997</v>
      </c>
      <c r="W15">
        <v>0.31278354999999997</v>
      </c>
      <c r="X15">
        <v>0.53850629999999999</v>
      </c>
      <c r="Y15">
        <v>0.53852469999999997</v>
      </c>
      <c r="Z15">
        <v>1.9250361000000002</v>
      </c>
      <c r="AB15">
        <v>0.18858349999999999</v>
      </c>
      <c r="AC15">
        <v>0.18858469999999999</v>
      </c>
      <c r="AD15">
        <v>5.8314620000000005E-2</v>
      </c>
      <c r="AF15">
        <v>17.031044999999999</v>
      </c>
      <c r="AG15">
        <v>17.031005999999998</v>
      </c>
      <c r="AJ15">
        <v>0.16788049999999996</v>
      </c>
      <c r="AK15">
        <v>0.16788019999999998</v>
      </c>
      <c r="AL15">
        <v>0.17114960000000004</v>
      </c>
      <c r="AN15">
        <v>16.798681999999999</v>
      </c>
      <c r="AO15">
        <v>16.798663000000001</v>
      </c>
      <c r="AP15">
        <v>5.5562489999999999E-2</v>
      </c>
      <c r="AQ15">
        <v>1000</v>
      </c>
      <c r="AR15">
        <v>1568.36</v>
      </c>
      <c r="AS15">
        <v>1501</v>
      </c>
      <c r="AT15">
        <v>5</v>
      </c>
      <c r="AU15">
        <v>9</v>
      </c>
      <c r="AV15">
        <v>15</v>
      </c>
      <c r="AW15">
        <v>6.2734399999999999</v>
      </c>
      <c r="AX15">
        <v>4734</v>
      </c>
      <c r="AY15">
        <v>10</v>
      </c>
      <c r="AZ15">
        <v>0</v>
      </c>
      <c r="BA15">
        <v>0.75234535590364504</v>
      </c>
      <c r="BB15">
        <v>127.34029967123298</v>
      </c>
      <c r="BC15">
        <v>7.8291934388677875</v>
      </c>
      <c r="BE15">
        <v>3151.96</v>
      </c>
      <c r="BF15">
        <v>1.2585121638599475</v>
      </c>
      <c r="BG15">
        <v>0.27064620109392257</v>
      </c>
      <c r="BH15">
        <v>155.00799999999998</v>
      </c>
      <c r="BI15">
        <v>0.59969499999999998</v>
      </c>
      <c r="BK15">
        <v>15.6327</v>
      </c>
      <c r="BL15">
        <v>15.67</v>
      </c>
      <c r="BM15">
        <v>15.67</v>
      </c>
      <c r="BN15">
        <v>15.420299999999999</v>
      </c>
      <c r="BO15">
        <v>16.210533333333331</v>
      </c>
      <c r="BP15">
        <v>17.3674</v>
      </c>
      <c r="BQ15">
        <v>2.37244E-2</v>
      </c>
      <c r="BR15">
        <v>1.11495E-2</v>
      </c>
      <c r="BS15">
        <v>1.1150200000000001E-2</v>
      </c>
      <c r="BT15">
        <v>5.1823700000000004E-3</v>
      </c>
      <c r="BU15">
        <v>7.6817491666666664E-3</v>
      </c>
      <c r="BV15">
        <v>8.0240900000000011E-3</v>
      </c>
      <c r="BW15">
        <v>345.17317429999991</v>
      </c>
      <c r="BX15">
        <v>278.17442235999994</v>
      </c>
      <c r="BY15">
        <v>278.16689363999984</v>
      </c>
      <c r="BZ15">
        <v>265.5609925899999</v>
      </c>
      <c r="CA15">
        <v>274.47759009108364</v>
      </c>
      <c r="CB15">
        <v>270.74128926999998</v>
      </c>
      <c r="CC15">
        <v>0</v>
      </c>
      <c r="CD15">
        <v>2.0354000000000001E-2</v>
      </c>
      <c r="CE15">
        <v>2.0354000000000001E-2</v>
      </c>
      <c r="CF15">
        <v>5.6891350999999993E-2</v>
      </c>
      <c r="CG15">
        <v>1.2294080000000001E-2</v>
      </c>
      <c r="CH15">
        <v>1.23736E-2</v>
      </c>
      <c r="CI15">
        <v>2.6129300000000001E-2</v>
      </c>
    </row>
    <row r="17" spans="1:87" x14ac:dyDescent="0.3">
      <c r="A17" t="s">
        <v>266</v>
      </c>
    </row>
    <row r="18" spans="1:87" x14ac:dyDescent="0.3">
      <c r="A18">
        <v>7</v>
      </c>
      <c r="B18" t="s">
        <v>0</v>
      </c>
      <c r="C18" t="s">
        <v>267</v>
      </c>
      <c r="D18" t="s">
        <v>54</v>
      </c>
      <c r="E18" t="s">
        <v>44</v>
      </c>
      <c r="F18" t="s">
        <v>290</v>
      </c>
      <c r="J18" t="s">
        <v>56</v>
      </c>
      <c r="K18" s="4">
        <v>1.5909979999999999</v>
      </c>
      <c r="L18" s="4">
        <v>1.6444459999999999</v>
      </c>
      <c r="M18" s="4">
        <v>1.703173</v>
      </c>
      <c r="N18" s="4">
        <v>0.54579466999999993</v>
      </c>
      <c r="O18" s="4">
        <v>4.6712530000000001</v>
      </c>
      <c r="P18" s="4">
        <v>4.5317519999999991</v>
      </c>
      <c r="Q18" s="4">
        <v>4.3026710000000001</v>
      </c>
      <c r="R18" s="4">
        <v>2.9652295999999998</v>
      </c>
      <c r="S18" s="4">
        <v>0.39147910000000002</v>
      </c>
      <c r="T18" s="4">
        <v>0.38697190000000004</v>
      </c>
      <c r="U18" s="4">
        <v>0.36492370000000007</v>
      </c>
      <c r="V18" s="4">
        <v>0.40410904999999991</v>
      </c>
      <c r="W18" s="4">
        <v>2.6771330000000004</v>
      </c>
      <c r="X18" s="4">
        <v>2.4894320000000003</v>
      </c>
      <c r="Y18" s="4">
        <v>2.2230910000000002</v>
      </c>
      <c r="Z18" s="4">
        <v>2.0146975999999999</v>
      </c>
      <c r="AQ18">
        <v>1000</v>
      </c>
      <c r="AR18" s="3">
        <v>958.298</v>
      </c>
      <c r="AS18">
        <v>981</v>
      </c>
      <c r="AT18">
        <v>5</v>
      </c>
      <c r="AU18">
        <v>7</v>
      </c>
      <c r="AV18">
        <v>11</v>
      </c>
      <c r="AW18" s="1">
        <v>3.8331919999999999</v>
      </c>
      <c r="AX18">
        <v>2576</v>
      </c>
      <c r="AY18">
        <v>22.4</v>
      </c>
      <c r="AZ18">
        <v>441.9</v>
      </c>
      <c r="BA18" s="4">
        <v>0.71092883972973653</v>
      </c>
      <c r="BB18" s="3">
        <v>131.08524597260273</v>
      </c>
      <c r="BC18" s="1">
        <v>7.8985676838465562</v>
      </c>
      <c r="BE18" s="3">
        <v>2837.27</v>
      </c>
      <c r="BF18" s="1">
        <v>1.3087968363955493</v>
      </c>
      <c r="BG18" s="1">
        <v>0.30272656462021591</v>
      </c>
      <c r="BH18" s="3">
        <v>151.084</v>
      </c>
      <c r="BI18" s="1">
        <v>0.588086</v>
      </c>
      <c r="BK18" s="1">
        <v>17.831800000000001</v>
      </c>
      <c r="BL18" s="1">
        <v>17.656400000000001</v>
      </c>
      <c r="BM18" s="1">
        <v>17.448799999999999</v>
      </c>
      <c r="BN18" s="1">
        <v>17.101900000000001</v>
      </c>
      <c r="BO18" s="1">
        <v>16.238841666666666</v>
      </c>
      <c r="BP18" s="1">
        <v>17.3674</v>
      </c>
      <c r="BQ18" s="6">
        <v>1.5664400000000002E-2</v>
      </c>
      <c r="BR18" s="6">
        <v>1.5788199999999999E-2</v>
      </c>
      <c r="BS18" s="6">
        <v>1.6561600000000003E-2</v>
      </c>
      <c r="BT18" s="6">
        <v>2.3788300000000002E-2</v>
      </c>
      <c r="BU18" s="6">
        <v>7.2312991666666675E-3</v>
      </c>
      <c r="BV18" s="6">
        <v>7.6478199999999996E-3</v>
      </c>
      <c r="BW18" s="3">
        <v>306.46783729999981</v>
      </c>
      <c r="BX18" s="3">
        <v>307.90078699999981</v>
      </c>
      <c r="BY18" s="3">
        <v>311.53832769999997</v>
      </c>
      <c r="BZ18" s="3">
        <v>308.33684895500005</v>
      </c>
      <c r="CA18" s="3">
        <v>273.39682135583331</v>
      </c>
      <c r="CB18" s="3">
        <v>271.08070815999992</v>
      </c>
      <c r="CC18" s="6">
        <v>0</v>
      </c>
      <c r="CD18" s="6">
        <v>0</v>
      </c>
      <c r="CE18" s="6">
        <v>0</v>
      </c>
      <c r="CF18" s="6">
        <v>1.3291113000000002E-2</v>
      </c>
      <c r="CG18" s="6">
        <v>3.1177558333333332E-3</v>
      </c>
      <c r="CH18" s="6">
        <v>3.1369300000000004E-3</v>
      </c>
      <c r="CI18">
        <v>0</v>
      </c>
    </row>
    <row r="19" spans="1:87" x14ac:dyDescent="0.3">
      <c r="A19">
        <v>8</v>
      </c>
      <c r="B19" t="s">
        <v>0</v>
      </c>
      <c r="C19" t="s">
        <v>267</v>
      </c>
      <c r="D19" t="s">
        <v>55</v>
      </c>
      <c r="E19" t="s">
        <v>44</v>
      </c>
      <c r="J19" t="s">
        <v>56</v>
      </c>
      <c r="K19">
        <v>0.55023324000000007</v>
      </c>
      <c r="L19">
        <v>0.55022844999999998</v>
      </c>
      <c r="M19">
        <v>0.55014562999999994</v>
      </c>
      <c r="N19">
        <v>0.42479544000000002</v>
      </c>
      <c r="O19">
        <v>1.0003740300000001</v>
      </c>
      <c r="P19">
        <v>1.0003693999999999</v>
      </c>
      <c r="Q19">
        <v>1.00023135</v>
      </c>
      <c r="R19">
        <v>2.3098975000000004</v>
      </c>
      <c r="S19">
        <v>9.9385479999999998E-2</v>
      </c>
      <c r="T19">
        <v>9.9385879999999996E-2</v>
      </c>
      <c r="U19">
        <v>9.938959E-2</v>
      </c>
      <c r="V19">
        <v>0.33202900999999996</v>
      </c>
      <c r="W19">
        <v>0.34617287999999996</v>
      </c>
      <c r="X19">
        <v>0.34617211000000003</v>
      </c>
      <c r="Y19">
        <v>0.34610990999999991</v>
      </c>
      <c r="Z19">
        <v>1.5528114</v>
      </c>
      <c r="AQ19">
        <v>1000</v>
      </c>
      <c r="AR19">
        <v>1829.08</v>
      </c>
      <c r="AS19">
        <v>1688</v>
      </c>
      <c r="AT19">
        <v>5</v>
      </c>
      <c r="AU19">
        <v>9</v>
      </c>
      <c r="AV19">
        <v>16</v>
      </c>
      <c r="AW19">
        <v>7.3163199999999993</v>
      </c>
      <c r="AX19">
        <v>5733</v>
      </c>
      <c r="AY19">
        <v>23.8</v>
      </c>
      <c r="AZ19">
        <v>447.8</v>
      </c>
      <c r="BA19">
        <v>0.70313277837123433</v>
      </c>
      <c r="BB19">
        <v>130.86947098630139</v>
      </c>
      <c r="BC19">
        <v>7.907386287062959</v>
      </c>
      <c r="BE19">
        <v>3250.45</v>
      </c>
      <c r="BF19">
        <v>1.3020351028319157</v>
      </c>
      <c r="BG19">
        <v>0.29990432094017755</v>
      </c>
      <c r="BH19">
        <v>170.70400000000001</v>
      </c>
      <c r="BI19">
        <v>0.64517000000000002</v>
      </c>
      <c r="BK19">
        <v>15.67</v>
      </c>
      <c r="BL19">
        <v>15.67</v>
      </c>
      <c r="BM19">
        <v>15.67</v>
      </c>
      <c r="BN19">
        <v>15.420299999999999</v>
      </c>
      <c r="BO19">
        <v>16.210533333333331</v>
      </c>
      <c r="BP19">
        <v>17.3674</v>
      </c>
      <c r="BQ19">
        <v>2.3183699999999998E-2</v>
      </c>
      <c r="BR19">
        <v>2.3182600000000001E-2</v>
      </c>
      <c r="BS19">
        <v>2.31852E-2</v>
      </c>
      <c r="BT19">
        <v>1.6703100000000002E-2</v>
      </c>
      <c r="BU19">
        <v>7.2387550000000012E-3</v>
      </c>
      <c r="BV19">
        <v>7.6478199999999996E-3</v>
      </c>
      <c r="BW19">
        <v>344.55279920000015</v>
      </c>
      <c r="BX19">
        <v>344.58729633000007</v>
      </c>
      <c r="BY19">
        <v>344.52317634000013</v>
      </c>
      <c r="BZ19">
        <v>313.17200416999992</v>
      </c>
      <c r="CA19">
        <v>273.31231620091671</v>
      </c>
      <c r="CB19">
        <v>271.08070815999992</v>
      </c>
      <c r="CC19">
        <v>0</v>
      </c>
      <c r="CD19">
        <v>0</v>
      </c>
      <c r="CE19">
        <v>0</v>
      </c>
      <c r="CF19">
        <v>1.9631808019999999E-2</v>
      </c>
      <c r="CG19">
        <v>3.1212525000000003E-3</v>
      </c>
      <c r="CH19">
        <v>3.1369300000000004E-3</v>
      </c>
      <c r="CI19">
        <v>0</v>
      </c>
    </row>
    <row r="20" spans="1:87" x14ac:dyDescent="0.3">
      <c r="A20">
        <v>9</v>
      </c>
      <c r="B20" t="s">
        <v>0</v>
      </c>
      <c r="C20" t="s">
        <v>267</v>
      </c>
      <c r="D20" t="s">
        <v>55</v>
      </c>
      <c r="E20" t="s">
        <v>44</v>
      </c>
      <c r="F20" t="s">
        <v>290</v>
      </c>
      <c r="J20" t="s">
        <v>56</v>
      </c>
      <c r="K20">
        <v>1.3657064999999999</v>
      </c>
      <c r="L20">
        <v>1.4591539999999998</v>
      </c>
      <c r="M20">
        <v>1.554945</v>
      </c>
      <c r="N20">
        <v>0.36904736999999999</v>
      </c>
      <c r="O20">
        <v>3.1647439999999998</v>
      </c>
      <c r="P20">
        <v>3.0702640000000003</v>
      </c>
      <c r="Q20">
        <v>2.9725770000000002</v>
      </c>
      <c r="R20">
        <v>2.0052984</v>
      </c>
      <c r="S20">
        <v>0.33228069999999998</v>
      </c>
      <c r="T20">
        <v>0.32013140000000001</v>
      </c>
      <c r="U20">
        <v>0.28325920000000004</v>
      </c>
      <c r="V20">
        <v>0.29081942999999999</v>
      </c>
      <c r="W20">
        <v>1.572784</v>
      </c>
      <c r="X20">
        <v>1.4187639999999999</v>
      </c>
      <c r="Y20">
        <v>1.2540071000000002</v>
      </c>
      <c r="Z20">
        <v>1.3452221999999998</v>
      </c>
      <c r="AQ20">
        <v>1000</v>
      </c>
      <c r="AR20">
        <v>1720.51</v>
      </c>
      <c r="AS20">
        <v>1972</v>
      </c>
      <c r="AT20">
        <v>5</v>
      </c>
      <c r="AU20">
        <v>9</v>
      </c>
      <c r="AV20">
        <v>16</v>
      </c>
      <c r="AW20">
        <v>6.8820399999999999</v>
      </c>
      <c r="AX20">
        <v>7554</v>
      </c>
      <c r="AY20">
        <v>20.399999999999999</v>
      </c>
      <c r="AZ20">
        <v>443.2</v>
      </c>
      <c r="BA20">
        <v>0.6908984318160476</v>
      </c>
      <c r="BB20">
        <v>132.21788331506858</v>
      </c>
      <c r="BC20">
        <v>7.9398607867326616</v>
      </c>
      <c r="BE20">
        <v>3614.1800000000003</v>
      </c>
      <c r="BF20">
        <v>1.2104460762883973</v>
      </c>
      <c r="BG20">
        <v>0.28690048641738924</v>
      </c>
      <c r="BH20">
        <v>171.94499999999999</v>
      </c>
      <c r="BI20">
        <v>0.67415099999999994</v>
      </c>
      <c r="BK20">
        <v>15.3262</v>
      </c>
      <c r="BL20">
        <v>15.303599999999999</v>
      </c>
      <c r="BM20">
        <v>15.2728</v>
      </c>
      <c r="BN20">
        <v>15.1083</v>
      </c>
      <c r="BO20">
        <v>16.19735833333333</v>
      </c>
      <c r="BP20">
        <v>17.3674</v>
      </c>
      <c r="BQ20">
        <v>1.3999900000000001E-2</v>
      </c>
      <c r="BR20">
        <v>1.4154700000000001E-2</v>
      </c>
      <c r="BS20">
        <v>1.6494600000000002E-2</v>
      </c>
      <c r="BT20">
        <v>1.67092E-2</v>
      </c>
      <c r="BU20">
        <v>6.8850016666666663E-3</v>
      </c>
      <c r="BV20">
        <v>7.6478199999999996E-3</v>
      </c>
      <c r="BW20">
        <v>307.02626980000002</v>
      </c>
      <c r="BX20">
        <v>310.10308859999998</v>
      </c>
      <c r="BY20">
        <v>316.67195159999994</v>
      </c>
      <c r="BZ20">
        <v>315.65618373000018</v>
      </c>
      <c r="CA20">
        <v>271.45549866831652</v>
      </c>
      <c r="CB20">
        <v>271.08070815999992</v>
      </c>
      <c r="CC20">
        <v>0</v>
      </c>
      <c r="CD20">
        <v>0</v>
      </c>
      <c r="CE20">
        <v>0</v>
      </c>
      <c r="CF20">
        <v>1.6524911400000002E-2</v>
      </c>
      <c r="CG20">
        <v>3.2002633333333328E-3</v>
      </c>
      <c r="CH20">
        <v>3.1369300000000004E-3</v>
      </c>
      <c r="CI20">
        <v>0</v>
      </c>
    </row>
    <row r="21" spans="1:87" x14ac:dyDescent="0.3">
      <c r="A21">
        <v>10</v>
      </c>
      <c r="B21" t="s">
        <v>0</v>
      </c>
      <c r="C21" t="s">
        <v>267</v>
      </c>
      <c r="D21" t="s">
        <v>55</v>
      </c>
      <c r="E21" t="s">
        <v>44</v>
      </c>
      <c r="G21" t="s">
        <v>55</v>
      </c>
      <c r="H21" t="s">
        <v>289</v>
      </c>
      <c r="J21" t="s">
        <v>56</v>
      </c>
      <c r="K21">
        <v>0.50005723000000002</v>
      </c>
      <c r="L21">
        <v>0.66451139999999997</v>
      </c>
      <c r="M21">
        <v>0.66446959999999999</v>
      </c>
      <c r="N21">
        <v>0.42294841000000005</v>
      </c>
      <c r="O21">
        <v>0.90275803999999993</v>
      </c>
      <c r="P21">
        <v>1.1534483999999998</v>
      </c>
      <c r="Q21">
        <v>1.1529709000000001</v>
      </c>
      <c r="R21">
        <v>2.2968435000000005</v>
      </c>
      <c r="S21">
        <v>8.9361469999999998E-2</v>
      </c>
      <c r="T21">
        <v>0.12305574999999999</v>
      </c>
      <c r="U21">
        <v>0.12294023999999999</v>
      </c>
      <c r="V21">
        <v>0.33057913</v>
      </c>
      <c r="W21">
        <v>0.30940382</v>
      </c>
      <c r="X21">
        <v>0.40208490000000002</v>
      </c>
      <c r="Y21">
        <v>0.40194340000000006</v>
      </c>
      <c r="Z21">
        <v>1.5430583999999998</v>
      </c>
      <c r="AB21">
        <v>9.4131359999999997E-2</v>
      </c>
      <c r="AC21">
        <v>9.4131640000000003E-2</v>
      </c>
      <c r="AF21">
        <v>8.9060810000000004</v>
      </c>
      <c r="AG21">
        <v>8.906053</v>
      </c>
      <c r="AJ21">
        <v>8.3330619999999994E-2</v>
      </c>
      <c r="AK21">
        <v>8.3330560000000012E-2</v>
      </c>
      <c r="AN21">
        <v>8.7837169999999993</v>
      </c>
      <c r="AO21">
        <v>8.7836980000000011</v>
      </c>
      <c r="AQ21">
        <v>1000</v>
      </c>
      <c r="AR21">
        <v>1459.77</v>
      </c>
      <c r="AS21">
        <v>1570</v>
      </c>
      <c r="AT21">
        <v>5</v>
      </c>
      <c r="AU21">
        <v>9</v>
      </c>
      <c r="AV21">
        <v>16</v>
      </c>
      <c r="AW21">
        <v>5.83908</v>
      </c>
      <c r="AX21">
        <v>6117</v>
      </c>
      <c r="AY21">
        <v>23.5</v>
      </c>
      <c r="AZ21">
        <v>496.25</v>
      </c>
      <c r="BA21">
        <v>0.79016776994816884</v>
      </c>
      <c r="BB21">
        <v>125.72415268493151</v>
      </c>
      <c r="BC21">
        <v>7.7915574702453654</v>
      </c>
      <c r="BE21">
        <v>3347.05</v>
      </c>
      <c r="BF21">
        <v>1.2323986794341286</v>
      </c>
      <c r="BG21">
        <v>0.28859772038063369</v>
      </c>
      <c r="BH21">
        <v>163.773</v>
      </c>
      <c r="BI21">
        <v>0.64303699999999997</v>
      </c>
      <c r="BK21">
        <v>15.683400000000001</v>
      </c>
      <c r="BL21">
        <v>15.67</v>
      </c>
      <c r="BM21">
        <v>15.67</v>
      </c>
      <c r="BN21">
        <v>15.420299999999999</v>
      </c>
      <c r="BO21">
        <v>16.210533333333331</v>
      </c>
      <c r="BP21">
        <v>17.3674</v>
      </c>
      <c r="BQ21">
        <v>2.3736E-2</v>
      </c>
      <c r="BR21">
        <v>1.65328E-2</v>
      </c>
      <c r="BS21">
        <v>1.6533600000000002E-2</v>
      </c>
      <c r="BT21">
        <v>1.6527099999999999E-2</v>
      </c>
      <c r="BU21">
        <v>7.4437958333333333E-3</v>
      </c>
      <c r="BV21">
        <v>8.0240900000000011E-3</v>
      </c>
      <c r="BW21">
        <v>345.65767349999993</v>
      </c>
      <c r="BX21">
        <v>313.45824408800024</v>
      </c>
      <c r="BY21">
        <v>313.47292768800008</v>
      </c>
      <c r="BZ21">
        <v>313.34444760000025</v>
      </c>
      <c r="CA21">
        <v>272.15360626641666</v>
      </c>
      <c r="CB21">
        <v>270.74128926999998</v>
      </c>
      <c r="CC21">
        <v>0</v>
      </c>
      <c r="CD21">
        <v>2.2892400000000001E-3</v>
      </c>
      <c r="CE21">
        <v>2.2893899999999997E-3</v>
      </c>
      <c r="CF21">
        <v>1.9613881100000001E-2</v>
      </c>
      <c r="CG21">
        <v>1.2666930833333331E-2</v>
      </c>
      <c r="CH21">
        <v>1.23736E-2</v>
      </c>
      <c r="CI21">
        <v>0</v>
      </c>
    </row>
    <row r="22" spans="1:87" x14ac:dyDescent="0.3">
      <c r="A22">
        <v>11</v>
      </c>
      <c r="B22" t="s">
        <v>0</v>
      </c>
      <c r="C22" t="s">
        <v>267</v>
      </c>
      <c r="D22" t="s">
        <v>55</v>
      </c>
      <c r="E22" t="s">
        <v>44</v>
      </c>
      <c r="F22" t="s">
        <v>291</v>
      </c>
      <c r="G22" t="s">
        <v>55</v>
      </c>
      <c r="H22" t="s">
        <v>289</v>
      </c>
      <c r="I22" t="s">
        <v>288</v>
      </c>
      <c r="J22" t="s">
        <v>56</v>
      </c>
      <c r="K22">
        <v>1.1622799000000001</v>
      </c>
      <c r="L22">
        <v>1.0775824000000003</v>
      </c>
      <c r="M22">
        <v>1.0775465</v>
      </c>
      <c r="N22">
        <v>0.48302736999999996</v>
      </c>
      <c r="O22">
        <v>2.5232679999999998</v>
      </c>
      <c r="P22">
        <v>2.3721649999999999</v>
      </c>
      <c r="Q22">
        <v>2.3709730000000002</v>
      </c>
      <c r="R22">
        <v>2.4556855000000004</v>
      </c>
      <c r="S22">
        <v>0.30002910000000005</v>
      </c>
      <c r="T22">
        <v>0.31826290000000002</v>
      </c>
      <c r="U22">
        <v>0.31821430000000001</v>
      </c>
      <c r="V22">
        <v>0.35193478</v>
      </c>
      <c r="W22">
        <v>1.0450294999999996</v>
      </c>
      <c r="X22">
        <v>1.0323104999999999</v>
      </c>
      <c r="Y22">
        <v>1.0310735</v>
      </c>
      <c r="Z22">
        <v>1.6400304000000001</v>
      </c>
      <c r="AB22">
        <v>9.3040800000000007E-2</v>
      </c>
      <c r="AC22">
        <v>9.3041390000000002E-2</v>
      </c>
      <c r="AD22">
        <v>4.4485069999999995E-2</v>
      </c>
      <c r="AF22">
        <v>8.3941649999999992</v>
      </c>
      <c r="AG22">
        <v>8.3941379999999999</v>
      </c>
      <c r="AJ22">
        <v>8.2531800000000002E-2</v>
      </c>
      <c r="AK22">
        <v>8.2531689999999991E-2</v>
      </c>
      <c r="AL22">
        <v>8.2863099999999995E-2</v>
      </c>
      <c r="AN22">
        <v>8.2805840000000011</v>
      </c>
      <c r="AO22">
        <v>8.2805780000000002</v>
      </c>
      <c r="AP22">
        <v>2.0142689999999998E-2</v>
      </c>
      <c r="AQ22">
        <v>1000</v>
      </c>
      <c r="AR22">
        <v>1533.33</v>
      </c>
      <c r="AS22">
        <v>1871</v>
      </c>
      <c r="AT22">
        <v>5</v>
      </c>
      <c r="AU22">
        <v>9</v>
      </c>
      <c r="AV22">
        <v>17</v>
      </c>
      <c r="AW22">
        <v>6.1333199999999994</v>
      </c>
      <c r="AX22">
        <v>7488</v>
      </c>
      <c r="AY22">
        <v>23.3</v>
      </c>
      <c r="AZ22">
        <v>489.8</v>
      </c>
      <c r="BA22">
        <v>0.78535186037720761</v>
      </c>
      <c r="BB22">
        <v>125.76961367123285</v>
      </c>
      <c r="BC22">
        <v>7.793767635506903</v>
      </c>
      <c r="BE22">
        <v>3533.4199999999996</v>
      </c>
      <c r="BF22">
        <v>1.1956206734551795</v>
      </c>
      <c r="BG22">
        <v>0.28334021995686903</v>
      </c>
      <c r="BH22">
        <v>164.60599999999999</v>
      </c>
      <c r="BI22">
        <v>0.65373599999999998</v>
      </c>
      <c r="BK22">
        <v>15.898</v>
      </c>
      <c r="BL22">
        <v>15.67</v>
      </c>
      <c r="BM22">
        <v>15.67</v>
      </c>
      <c r="BN22">
        <v>15.420299999999999</v>
      </c>
      <c r="BO22">
        <v>16.210533333333331</v>
      </c>
      <c r="BP22">
        <v>17.3674</v>
      </c>
      <c r="BQ22">
        <v>1.5500700000000001E-2</v>
      </c>
      <c r="BR22">
        <v>9.3493099999999996E-3</v>
      </c>
      <c r="BS22">
        <v>9.3459900000000002E-3</v>
      </c>
      <c r="BT22">
        <v>7.8105400000000004E-3</v>
      </c>
      <c r="BU22">
        <v>7.4717383333333344E-3</v>
      </c>
      <c r="BV22">
        <v>8.0240900000000011E-3</v>
      </c>
      <c r="BW22">
        <v>321.7928629999999</v>
      </c>
      <c r="BX22">
        <v>291.38504782099983</v>
      </c>
      <c r="BY22">
        <v>291.38342426499969</v>
      </c>
      <c r="BZ22">
        <v>278.14221738000003</v>
      </c>
      <c r="CA22">
        <v>272.41394446499987</v>
      </c>
      <c r="CB22">
        <v>270.74128926999998</v>
      </c>
      <c r="CC22">
        <v>0</v>
      </c>
      <c r="CD22">
        <v>9.998990000000001E-3</v>
      </c>
      <c r="CE22">
        <v>9.9989800000000011E-3</v>
      </c>
      <c r="CF22">
        <v>4.8656044999999995E-2</v>
      </c>
      <c r="CG22">
        <v>1.2595399166666668E-2</v>
      </c>
      <c r="CH22">
        <v>1.23736E-2</v>
      </c>
      <c r="CI22">
        <v>1.5955E-2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73D3B-DC0D-4387-B920-64584F14417D}">
  <dimension ref="A1:F77"/>
  <sheetViews>
    <sheetView workbookViewId="0">
      <selection activeCell="A2" sqref="A2"/>
    </sheetView>
  </sheetViews>
  <sheetFormatPr defaultRowHeight="14.4" x14ac:dyDescent="0.3"/>
  <cols>
    <col min="1" max="1" width="10.5546875" customWidth="1"/>
    <col min="2" max="2" width="20.5546875" customWidth="1"/>
    <col min="3" max="3" width="10.5546875" customWidth="1"/>
  </cols>
  <sheetData>
    <row r="1" spans="1:2" x14ac:dyDescent="0.3">
      <c r="A1" s="25" t="s">
        <v>343</v>
      </c>
      <c r="B1" t="s">
        <v>344</v>
      </c>
    </row>
    <row r="4" spans="1:2" ht="23.4" x14ac:dyDescent="0.45">
      <c r="A4" s="24" t="s">
        <v>226</v>
      </c>
    </row>
    <row r="38" spans="1:4" x14ac:dyDescent="0.3">
      <c r="A38" s="25"/>
    </row>
    <row r="40" spans="1:4" ht="18" x14ac:dyDescent="0.35">
      <c r="A40" s="26" t="s">
        <v>227</v>
      </c>
    </row>
    <row r="41" spans="1:4" x14ac:dyDescent="0.3">
      <c r="A41" t="s">
        <v>49</v>
      </c>
      <c r="B41" t="s">
        <v>80</v>
      </c>
      <c r="C41">
        <v>0.6</v>
      </c>
    </row>
    <row r="42" spans="1:4" x14ac:dyDescent="0.3">
      <c r="B42" t="s">
        <v>50</v>
      </c>
      <c r="C42" s="11" t="s">
        <v>79</v>
      </c>
    </row>
    <row r="43" spans="1:4" x14ac:dyDescent="0.3">
      <c r="B43" t="s">
        <v>228</v>
      </c>
      <c r="C43" t="s">
        <v>229</v>
      </c>
      <c r="D43" t="s">
        <v>40</v>
      </c>
    </row>
    <row r="44" spans="1:4" x14ac:dyDescent="0.3">
      <c r="B44" t="s">
        <v>94</v>
      </c>
      <c r="C44" s="5">
        <v>0.4</v>
      </c>
      <c r="D44" t="s">
        <v>95</v>
      </c>
    </row>
    <row r="45" spans="1:4" x14ac:dyDescent="0.3">
      <c r="C45" s="5">
        <v>0.6</v>
      </c>
      <c r="D45" t="s">
        <v>297</v>
      </c>
    </row>
    <row r="46" spans="1:4" x14ac:dyDescent="0.3">
      <c r="B46" t="s">
        <v>93</v>
      </c>
      <c r="C46" s="5" t="s">
        <v>230</v>
      </c>
      <c r="D46" t="s">
        <v>298</v>
      </c>
    </row>
    <row r="47" spans="1:4" x14ac:dyDescent="0.3">
      <c r="B47" t="s">
        <v>96</v>
      </c>
      <c r="C47" s="5" t="s">
        <v>97</v>
      </c>
      <c r="D47" t="s">
        <v>231</v>
      </c>
    </row>
    <row r="48" spans="1:4" x14ac:dyDescent="0.3">
      <c r="B48" t="s">
        <v>98</v>
      </c>
      <c r="C48" s="10" t="s">
        <v>232</v>
      </c>
      <c r="D48" t="s">
        <v>300</v>
      </c>
    </row>
    <row r="49" spans="1:5" x14ac:dyDescent="0.3">
      <c r="B49" t="s">
        <v>99</v>
      </c>
      <c r="C49" s="10">
        <v>1</v>
      </c>
      <c r="D49" t="s">
        <v>299</v>
      </c>
    </row>
    <row r="50" spans="1:5" x14ac:dyDescent="0.3">
      <c r="B50" t="s">
        <v>301</v>
      </c>
      <c r="C50" s="10">
        <v>0.9</v>
      </c>
      <c r="D50" t="s">
        <v>302</v>
      </c>
    </row>
    <row r="52" spans="1:5" x14ac:dyDescent="0.3">
      <c r="A52" t="s">
        <v>81</v>
      </c>
      <c r="B52" t="s">
        <v>44</v>
      </c>
      <c r="C52" t="s">
        <v>82</v>
      </c>
      <c r="D52" t="s">
        <v>83</v>
      </c>
    </row>
    <row r="53" spans="1:5" x14ac:dyDescent="0.3">
      <c r="B53" t="s">
        <v>0</v>
      </c>
      <c r="C53" t="s">
        <v>84</v>
      </c>
      <c r="D53" t="s">
        <v>85</v>
      </c>
    </row>
    <row r="54" spans="1:5" x14ac:dyDescent="0.3">
      <c r="B54" t="s">
        <v>233</v>
      </c>
      <c r="C54">
        <v>0.33</v>
      </c>
    </row>
    <row r="56" spans="1:5" x14ac:dyDescent="0.3">
      <c r="A56" t="s">
        <v>17</v>
      </c>
      <c r="B56" t="s">
        <v>86</v>
      </c>
      <c r="C56">
        <v>5</v>
      </c>
      <c r="D56" t="s">
        <v>89</v>
      </c>
      <c r="E56" t="s">
        <v>90</v>
      </c>
    </row>
    <row r="57" spans="1:5" x14ac:dyDescent="0.3">
      <c r="B57" t="s">
        <v>87</v>
      </c>
      <c r="C57" t="s">
        <v>88</v>
      </c>
      <c r="D57" t="s">
        <v>89</v>
      </c>
    </row>
    <row r="60" spans="1:5" ht="15.6" x14ac:dyDescent="0.3">
      <c r="A60" t="s">
        <v>91</v>
      </c>
      <c r="B60" s="13" t="s">
        <v>92</v>
      </c>
    </row>
    <row r="61" spans="1:5" ht="23.4" x14ac:dyDescent="0.3">
      <c r="B61" s="12"/>
    </row>
    <row r="62" spans="1:5" x14ac:dyDescent="0.3">
      <c r="A62" t="s">
        <v>100</v>
      </c>
      <c r="B62" t="s">
        <v>101</v>
      </c>
      <c r="C62" t="s">
        <v>102</v>
      </c>
    </row>
    <row r="63" spans="1:5" x14ac:dyDescent="0.3">
      <c r="B63" t="s">
        <v>58</v>
      </c>
      <c r="C63" t="s">
        <v>103</v>
      </c>
    </row>
    <row r="64" spans="1:5" x14ac:dyDescent="0.3">
      <c r="B64" t="s">
        <v>104</v>
      </c>
      <c r="C64" t="s">
        <v>105</v>
      </c>
      <c r="D64" t="s">
        <v>106</v>
      </c>
    </row>
    <row r="65" spans="1:6" x14ac:dyDescent="0.3">
      <c r="B65" t="s">
        <v>234</v>
      </c>
      <c r="C65" t="s">
        <v>103</v>
      </c>
      <c r="D65" t="s">
        <v>235</v>
      </c>
      <c r="F65" t="s">
        <v>292</v>
      </c>
    </row>
    <row r="67" spans="1:6" x14ac:dyDescent="0.3">
      <c r="A67" t="s">
        <v>107</v>
      </c>
      <c r="B67" t="s">
        <v>33</v>
      </c>
      <c r="C67" s="14" t="s">
        <v>237</v>
      </c>
      <c r="D67" t="s">
        <v>109</v>
      </c>
    </row>
    <row r="68" spans="1:6" x14ac:dyDescent="0.3">
      <c r="B68" t="s">
        <v>58</v>
      </c>
      <c r="C68" s="14" t="s">
        <v>236</v>
      </c>
    </row>
    <row r="69" spans="1:6" x14ac:dyDescent="0.3">
      <c r="B69" t="s">
        <v>110</v>
      </c>
      <c r="C69" t="s">
        <v>237</v>
      </c>
      <c r="D69" t="s">
        <v>111</v>
      </c>
      <c r="F69" s="14"/>
    </row>
    <row r="70" spans="1:6" x14ac:dyDescent="0.3">
      <c r="B70" t="s">
        <v>238</v>
      </c>
      <c r="C70" s="14" t="s">
        <v>236</v>
      </c>
      <c r="D70" t="s">
        <v>239</v>
      </c>
      <c r="F70" s="14"/>
    </row>
    <row r="72" spans="1:6" x14ac:dyDescent="0.3">
      <c r="A72" t="s">
        <v>184</v>
      </c>
      <c r="B72" t="s">
        <v>101</v>
      </c>
      <c r="C72" t="s">
        <v>241</v>
      </c>
      <c r="D72" t="s">
        <v>243</v>
      </c>
    </row>
    <row r="73" spans="1:6" x14ac:dyDescent="0.3">
      <c r="C73" t="s">
        <v>293</v>
      </c>
      <c r="D73" t="s">
        <v>295</v>
      </c>
    </row>
    <row r="74" spans="1:6" x14ac:dyDescent="0.3">
      <c r="B74" t="s">
        <v>58</v>
      </c>
      <c r="C74" t="s">
        <v>242</v>
      </c>
      <c r="D74" t="s">
        <v>244</v>
      </c>
    </row>
    <row r="75" spans="1:6" x14ac:dyDescent="0.3">
      <c r="C75" t="s">
        <v>293</v>
      </c>
      <c r="D75" t="s">
        <v>294</v>
      </c>
    </row>
    <row r="77" spans="1:6" x14ac:dyDescent="0.3">
      <c r="A77" t="s">
        <v>112</v>
      </c>
      <c r="B77" t="s">
        <v>240</v>
      </c>
      <c r="D77" t="s">
        <v>296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B7040-0822-47FB-BC9B-D513410E0532}">
  <dimension ref="A1:XFC25"/>
  <sheetViews>
    <sheetView workbookViewId="0">
      <selection activeCell="A3" sqref="A3"/>
    </sheetView>
  </sheetViews>
  <sheetFormatPr defaultRowHeight="14.4" x14ac:dyDescent="0.3"/>
  <cols>
    <col min="1" max="1" width="37.88671875" customWidth="1"/>
  </cols>
  <sheetData>
    <row r="1" spans="1:1023 1025:2047 2049:3071 3073:4095 4097:5119 5121:6143 6145:7167 7169:8191 8193:9215 9217:10239 10241:11263 11265:12287 12289:13311 13313:14335 14337:15359 15361:16383" x14ac:dyDescent="0.3">
      <c r="A1" s="25" t="s">
        <v>317</v>
      </c>
    </row>
    <row r="3" spans="1:1023 1025:2047 2049:3071 3073:4095 4097:5119 5121:6143 6145:7167 7169:8191 8193:9215 9217:10239 10241:11263 11265:12287 12289:13311 13313:14335 14337:15359 15361:16383" x14ac:dyDescent="0.3">
      <c r="A3" s="25" t="s">
        <v>384</v>
      </c>
      <c r="C3" s="25"/>
      <c r="E3" s="25"/>
      <c r="G3" s="25"/>
      <c r="I3" s="25"/>
      <c r="K3" s="25"/>
      <c r="M3" s="25"/>
      <c r="O3" s="25"/>
      <c r="Q3" s="25"/>
      <c r="S3" s="25"/>
      <c r="U3" s="25"/>
      <c r="W3" s="25"/>
      <c r="Y3" s="25"/>
      <c r="AA3" s="25"/>
      <c r="AC3" s="25"/>
      <c r="AE3" s="25"/>
      <c r="AG3" s="25"/>
      <c r="AI3" s="25"/>
      <c r="AK3" s="25"/>
      <c r="AM3" s="25"/>
      <c r="AO3" s="25"/>
      <c r="AQ3" s="25"/>
      <c r="AS3" s="25"/>
      <c r="AU3" s="25"/>
      <c r="AW3" s="25"/>
      <c r="AY3" s="25"/>
      <c r="BA3" s="25"/>
      <c r="BC3" s="25"/>
      <c r="BE3" s="25"/>
      <c r="BG3" s="25"/>
      <c r="BI3" s="25"/>
      <c r="BK3" s="25"/>
      <c r="BM3" s="25"/>
      <c r="BO3" s="25"/>
      <c r="BQ3" s="25"/>
      <c r="BS3" s="25"/>
      <c r="BU3" s="25"/>
      <c r="BW3" s="25"/>
      <c r="BY3" s="25"/>
      <c r="CA3" s="25"/>
      <c r="CC3" s="25"/>
      <c r="CE3" s="25"/>
      <c r="CG3" s="25"/>
      <c r="CI3" s="25"/>
      <c r="CK3" s="25"/>
      <c r="CM3" s="25"/>
      <c r="CO3" s="25"/>
      <c r="CQ3" s="25"/>
      <c r="CS3" s="25"/>
      <c r="CU3" s="25"/>
      <c r="CW3" s="25"/>
      <c r="CY3" s="25"/>
      <c r="DA3" s="25"/>
      <c r="DC3" s="25"/>
      <c r="DE3" s="25"/>
      <c r="DG3" s="25"/>
      <c r="DI3" s="25"/>
      <c r="DK3" s="25"/>
      <c r="DM3" s="25"/>
      <c r="DO3" s="25"/>
      <c r="DQ3" s="25"/>
      <c r="DS3" s="25"/>
      <c r="DU3" s="25"/>
      <c r="DW3" s="25"/>
      <c r="DY3" s="25"/>
      <c r="EA3" s="25"/>
      <c r="EC3" s="25"/>
      <c r="EE3" s="25"/>
      <c r="EG3" s="25"/>
      <c r="EI3" s="25"/>
      <c r="EK3" s="25"/>
      <c r="EM3" s="25"/>
      <c r="EO3" s="25"/>
      <c r="EQ3" s="25"/>
      <c r="ES3" s="25"/>
      <c r="EU3" s="25"/>
      <c r="EW3" s="25"/>
      <c r="EY3" s="25"/>
      <c r="FA3" s="25"/>
      <c r="FC3" s="25"/>
      <c r="FE3" s="25"/>
      <c r="FG3" s="25"/>
      <c r="FI3" s="25"/>
      <c r="FK3" s="25"/>
      <c r="FM3" s="25"/>
      <c r="FO3" s="25"/>
      <c r="FQ3" s="25"/>
      <c r="FS3" s="25"/>
      <c r="FU3" s="25"/>
      <c r="FW3" s="25"/>
      <c r="FY3" s="25"/>
      <c r="GA3" s="25"/>
      <c r="GC3" s="25"/>
      <c r="GE3" s="25"/>
      <c r="GG3" s="25"/>
      <c r="GI3" s="25"/>
      <c r="GK3" s="25"/>
      <c r="GM3" s="25"/>
      <c r="GO3" s="25"/>
      <c r="GQ3" s="25"/>
      <c r="GS3" s="25"/>
      <c r="GU3" s="25"/>
      <c r="GW3" s="25"/>
      <c r="GY3" s="25"/>
      <c r="HA3" s="25"/>
      <c r="HC3" s="25"/>
      <c r="HE3" s="25"/>
      <c r="HG3" s="25"/>
      <c r="HI3" s="25"/>
      <c r="HK3" s="25"/>
      <c r="HM3" s="25"/>
      <c r="HO3" s="25"/>
      <c r="HQ3" s="25"/>
      <c r="HS3" s="25"/>
      <c r="HU3" s="25"/>
      <c r="HW3" s="25"/>
      <c r="HY3" s="25"/>
      <c r="IA3" s="25"/>
      <c r="IC3" s="25"/>
      <c r="IE3" s="25"/>
      <c r="IG3" s="25"/>
      <c r="II3" s="25"/>
      <c r="IK3" s="25"/>
      <c r="IM3" s="25"/>
      <c r="IO3" s="25"/>
      <c r="IQ3" s="25"/>
      <c r="IS3" s="25"/>
      <c r="IU3" s="25"/>
      <c r="IW3" s="25"/>
      <c r="IY3" s="25"/>
      <c r="JA3" s="25"/>
      <c r="JC3" s="25"/>
      <c r="JE3" s="25"/>
      <c r="JG3" s="25"/>
      <c r="JI3" s="25"/>
      <c r="JK3" s="25"/>
      <c r="JM3" s="25"/>
      <c r="JO3" s="25"/>
      <c r="JQ3" s="25"/>
      <c r="JS3" s="25"/>
      <c r="JU3" s="25"/>
      <c r="JW3" s="25"/>
      <c r="JY3" s="25"/>
      <c r="KA3" s="25"/>
      <c r="KC3" s="25"/>
      <c r="KE3" s="25"/>
      <c r="KG3" s="25"/>
      <c r="KI3" s="25"/>
      <c r="KK3" s="25"/>
      <c r="KM3" s="25"/>
      <c r="KO3" s="25"/>
      <c r="KQ3" s="25"/>
      <c r="KS3" s="25"/>
      <c r="KU3" s="25"/>
      <c r="KW3" s="25"/>
      <c r="KY3" s="25"/>
      <c r="LA3" s="25"/>
      <c r="LC3" s="25"/>
      <c r="LE3" s="25"/>
      <c r="LG3" s="25"/>
      <c r="LI3" s="25"/>
      <c r="LK3" s="25"/>
      <c r="LM3" s="25"/>
      <c r="LO3" s="25"/>
      <c r="LQ3" s="25"/>
      <c r="LS3" s="25"/>
      <c r="LU3" s="25"/>
      <c r="LW3" s="25"/>
      <c r="LY3" s="25"/>
      <c r="MA3" s="25"/>
      <c r="MC3" s="25"/>
      <c r="ME3" s="25"/>
      <c r="MG3" s="25"/>
      <c r="MI3" s="25"/>
      <c r="MK3" s="25"/>
      <c r="MM3" s="25"/>
      <c r="MO3" s="25"/>
      <c r="MQ3" s="25"/>
      <c r="MS3" s="25"/>
      <c r="MU3" s="25"/>
      <c r="MW3" s="25"/>
      <c r="MY3" s="25"/>
      <c r="NA3" s="25"/>
      <c r="NC3" s="25"/>
      <c r="NE3" s="25"/>
      <c r="NG3" s="25"/>
      <c r="NI3" s="25"/>
      <c r="NK3" s="25"/>
      <c r="NM3" s="25"/>
      <c r="NO3" s="25"/>
      <c r="NQ3" s="25"/>
      <c r="NS3" s="25"/>
      <c r="NU3" s="25"/>
      <c r="NW3" s="25"/>
      <c r="NY3" s="25"/>
      <c r="OA3" s="25"/>
      <c r="OC3" s="25"/>
      <c r="OE3" s="25"/>
      <c r="OG3" s="25"/>
      <c r="OI3" s="25"/>
      <c r="OK3" s="25"/>
      <c r="OM3" s="25"/>
      <c r="OO3" s="25"/>
      <c r="OQ3" s="25"/>
      <c r="OS3" s="25"/>
      <c r="OU3" s="25"/>
      <c r="OW3" s="25"/>
      <c r="OY3" s="25"/>
      <c r="PA3" s="25"/>
      <c r="PC3" s="25"/>
      <c r="PE3" s="25"/>
      <c r="PG3" s="25"/>
      <c r="PI3" s="25"/>
      <c r="PK3" s="25"/>
      <c r="PM3" s="25"/>
      <c r="PO3" s="25"/>
      <c r="PQ3" s="25"/>
      <c r="PS3" s="25"/>
      <c r="PU3" s="25"/>
      <c r="PW3" s="25"/>
      <c r="PY3" s="25"/>
      <c r="QA3" s="25"/>
      <c r="QC3" s="25"/>
      <c r="QE3" s="25"/>
      <c r="QG3" s="25"/>
      <c r="QI3" s="25"/>
      <c r="QK3" s="25"/>
      <c r="QM3" s="25"/>
      <c r="QO3" s="25"/>
      <c r="QQ3" s="25"/>
      <c r="QS3" s="25"/>
      <c r="QU3" s="25"/>
      <c r="QW3" s="25"/>
      <c r="QY3" s="25"/>
      <c r="RA3" s="25"/>
      <c r="RC3" s="25"/>
      <c r="RE3" s="25"/>
      <c r="RG3" s="25"/>
      <c r="RI3" s="25"/>
      <c r="RK3" s="25"/>
      <c r="RM3" s="25"/>
      <c r="RO3" s="25"/>
      <c r="RQ3" s="25"/>
      <c r="RS3" s="25"/>
      <c r="RU3" s="25"/>
      <c r="RW3" s="25"/>
      <c r="RY3" s="25"/>
      <c r="SA3" s="25"/>
      <c r="SC3" s="25"/>
      <c r="SE3" s="25"/>
      <c r="SG3" s="25"/>
      <c r="SI3" s="25"/>
      <c r="SK3" s="25"/>
      <c r="SM3" s="25"/>
      <c r="SO3" s="25"/>
      <c r="SQ3" s="25"/>
      <c r="SS3" s="25"/>
      <c r="SU3" s="25"/>
      <c r="SW3" s="25"/>
      <c r="SY3" s="25"/>
      <c r="TA3" s="25"/>
      <c r="TC3" s="25"/>
      <c r="TE3" s="25"/>
      <c r="TG3" s="25"/>
      <c r="TI3" s="25"/>
      <c r="TK3" s="25"/>
      <c r="TM3" s="25"/>
      <c r="TO3" s="25"/>
      <c r="TQ3" s="25"/>
      <c r="TS3" s="25"/>
      <c r="TU3" s="25"/>
      <c r="TW3" s="25"/>
      <c r="TY3" s="25"/>
      <c r="UA3" s="25"/>
      <c r="UC3" s="25"/>
      <c r="UE3" s="25"/>
      <c r="UG3" s="25"/>
      <c r="UI3" s="25"/>
      <c r="UK3" s="25"/>
      <c r="UM3" s="25"/>
      <c r="UO3" s="25"/>
      <c r="UQ3" s="25"/>
      <c r="US3" s="25"/>
      <c r="UU3" s="25"/>
      <c r="UW3" s="25"/>
      <c r="UY3" s="25"/>
      <c r="VA3" s="25"/>
      <c r="VC3" s="25"/>
      <c r="VE3" s="25"/>
      <c r="VG3" s="25"/>
      <c r="VI3" s="25"/>
      <c r="VK3" s="25"/>
      <c r="VM3" s="25"/>
      <c r="VO3" s="25"/>
      <c r="VQ3" s="25"/>
      <c r="VS3" s="25"/>
      <c r="VU3" s="25"/>
      <c r="VW3" s="25"/>
      <c r="VY3" s="25"/>
      <c r="WA3" s="25"/>
      <c r="WC3" s="25"/>
      <c r="WE3" s="25"/>
      <c r="WG3" s="25"/>
      <c r="WI3" s="25"/>
      <c r="WK3" s="25"/>
      <c r="WM3" s="25"/>
      <c r="WO3" s="25"/>
      <c r="WQ3" s="25"/>
      <c r="WS3" s="25"/>
      <c r="WU3" s="25"/>
      <c r="WW3" s="25"/>
      <c r="WY3" s="25"/>
      <c r="XA3" s="25"/>
      <c r="XC3" s="25"/>
      <c r="XE3" s="25"/>
      <c r="XG3" s="25"/>
      <c r="XI3" s="25"/>
      <c r="XK3" s="25"/>
      <c r="XM3" s="25"/>
      <c r="XO3" s="25"/>
      <c r="XQ3" s="25"/>
      <c r="XS3" s="25"/>
      <c r="XU3" s="25"/>
      <c r="XW3" s="25"/>
      <c r="XY3" s="25"/>
      <c r="YA3" s="25"/>
      <c r="YC3" s="25"/>
      <c r="YE3" s="25"/>
      <c r="YG3" s="25"/>
      <c r="YI3" s="25"/>
      <c r="YK3" s="25"/>
      <c r="YM3" s="25"/>
      <c r="YO3" s="25"/>
      <c r="YQ3" s="25"/>
      <c r="YS3" s="25"/>
      <c r="YU3" s="25"/>
      <c r="YW3" s="25"/>
      <c r="YY3" s="25"/>
      <c r="ZA3" s="25"/>
      <c r="ZC3" s="25"/>
      <c r="ZE3" s="25"/>
      <c r="ZG3" s="25"/>
      <c r="ZI3" s="25"/>
      <c r="ZK3" s="25"/>
      <c r="ZM3" s="25"/>
      <c r="ZO3" s="25"/>
      <c r="ZQ3" s="25"/>
      <c r="ZS3" s="25"/>
      <c r="ZU3" s="25"/>
      <c r="ZW3" s="25"/>
      <c r="ZY3" s="25"/>
      <c r="AAA3" s="25"/>
      <c r="AAC3" s="25"/>
      <c r="AAE3" s="25"/>
      <c r="AAG3" s="25"/>
      <c r="AAI3" s="25"/>
      <c r="AAK3" s="25"/>
      <c r="AAM3" s="25"/>
      <c r="AAO3" s="25"/>
      <c r="AAQ3" s="25"/>
      <c r="AAS3" s="25"/>
      <c r="AAU3" s="25"/>
      <c r="AAW3" s="25"/>
      <c r="AAY3" s="25"/>
      <c r="ABA3" s="25"/>
      <c r="ABC3" s="25"/>
      <c r="ABE3" s="25"/>
      <c r="ABG3" s="25"/>
      <c r="ABI3" s="25"/>
      <c r="ABK3" s="25"/>
      <c r="ABM3" s="25"/>
      <c r="ABO3" s="25"/>
      <c r="ABQ3" s="25"/>
      <c r="ABS3" s="25"/>
      <c r="ABU3" s="25"/>
      <c r="ABW3" s="25"/>
      <c r="ABY3" s="25"/>
      <c r="ACA3" s="25"/>
      <c r="ACC3" s="25"/>
      <c r="ACE3" s="25"/>
      <c r="ACG3" s="25"/>
      <c r="ACI3" s="25"/>
      <c r="ACK3" s="25"/>
      <c r="ACM3" s="25"/>
      <c r="ACO3" s="25"/>
      <c r="ACQ3" s="25"/>
      <c r="ACS3" s="25"/>
      <c r="ACU3" s="25"/>
      <c r="ACW3" s="25"/>
      <c r="ACY3" s="25"/>
      <c r="ADA3" s="25"/>
      <c r="ADC3" s="25"/>
      <c r="ADE3" s="25"/>
      <c r="ADG3" s="25"/>
      <c r="ADI3" s="25"/>
      <c r="ADK3" s="25"/>
      <c r="ADM3" s="25"/>
      <c r="ADO3" s="25"/>
      <c r="ADQ3" s="25"/>
      <c r="ADS3" s="25"/>
      <c r="ADU3" s="25"/>
      <c r="ADW3" s="25"/>
      <c r="ADY3" s="25"/>
      <c r="AEA3" s="25"/>
      <c r="AEC3" s="25"/>
      <c r="AEE3" s="25"/>
      <c r="AEG3" s="25"/>
      <c r="AEI3" s="25"/>
      <c r="AEK3" s="25"/>
      <c r="AEM3" s="25"/>
      <c r="AEO3" s="25"/>
      <c r="AEQ3" s="25"/>
      <c r="AES3" s="25"/>
      <c r="AEU3" s="25"/>
      <c r="AEW3" s="25"/>
      <c r="AEY3" s="25"/>
      <c r="AFA3" s="25"/>
      <c r="AFC3" s="25"/>
      <c r="AFE3" s="25"/>
      <c r="AFG3" s="25"/>
      <c r="AFI3" s="25"/>
      <c r="AFK3" s="25"/>
      <c r="AFM3" s="25"/>
      <c r="AFO3" s="25"/>
      <c r="AFQ3" s="25"/>
      <c r="AFS3" s="25"/>
      <c r="AFU3" s="25"/>
      <c r="AFW3" s="25"/>
      <c r="AFY3" s="25"/>
      <c r="AGA3" s="25"/>
      <c r="AGC3" s="25"/>
      <c r="AGE3" s="25"/>
      <c r="AGG3" s="25"/>
      <c r="AGI3" s="25"/>
      <c r="AGK3" s="25"/>
      <c r="AGM3" s="25"/>
      <c r="AGO3" s="25"/>
      <c r="AGQ3" s="25"/>
      <c r="AGS3" s="25"/>
      <c r="AGU3" s="25"/>
      <c r="AGW3" s="25"/>
      <c r="AGY3" s="25"/>
      <c r="AHA3" s="25"/>
      <c r="AHC3" s="25"/>
      <c r="AHE3" s="25"/>
      <c r="AHG3" s="25"/>
      <c r="AHI3" s="25"/>
      <c r="AHK3" s="25"/>
      <c r="AHM3" s="25"/>
      <c r="AHO3" s="25"/>
      <c r="AHQ3" s="25"/>
      <c r="AHS3" s="25"/>
      <c r="AHU3" s="25"/>
      <c r="AHW3" s="25"/>
      <c r="AHY3" s="25"/>
      <c r="AIA3" s="25"/>
      <c r="AIC3" s="25"/>
      <c r="AIE3" s="25"/>
      <c r="AIG3" s="25"/>
      <c r="AII3" s="25"/>
      <c r="AIK3" s="25"/>
      <c r="AIM3" s="25"/>
      <c r="AIO3" s="25"/>
      <c r="AIQ3" s="25"/>
      <c r="AIS3" s="25"/>
      <c r="AIU3" s="25"/>
      <c r="AIW3" s="25"/>
      <c r="AIY3" s="25"/>
      <c r="AJA3" s="25"/>
      <c r="AJC3" s="25"/>
      <c r="AJE3" s="25"/>
      <c r="AJG3" s="25"/>
      <c r="AJI3" s="25"/>
      <c r="AJK3" s="25"/>
      <c r="AJM3" s="25"/>
      <c r="AJO3" s="25"/>
      <c r="AJQ3" s="25"/>
      <c r="AJS3" s="25"/>
      <c r="AJU3" s="25"/>
      <c r="AJW3" s="25"/>
      <c r="AJY3" s="25"/>
      <c r="AKA3" s="25"/>
      <c r="AKC3" s="25"/>
      <c r="AKE3" s="25"/>
      <c r="AKG3" s="25"/>
      <c r="AKI3" s="25"/>
      <c r="AKK3" s="25"/>
      <c r="AKM3" s="25"/>
      <c r="AKO3" s="25"/>
      <c r="AKQ3" s="25"/>
      <c r="AKS3" s="25"/>
      <c r="AKU3" s="25"/>
      <c r="AKW3" s="25"/>
      <c r="AKY3" s="25"/>
      <c r="ALA3" s="25"/>
      <c r="ALC3" s="25"/>
      <c r="ALE3" s="25"/>
      <c r="ALG3" s="25"/>
      <c r="ALI3" s="25"/>
      <c r="ALK3" s="25"/>
      <c r="ALM3" s="25"/>
      <c r="ALO3" s="25"/>
      <c r="ALQ3" s="25"/>
      <c r="ALS3" s="25"/>
      <c r="ALU3" s="25"/>
      <c r="ALW3" s="25"/>
      <c r="ALY3" s="25"/>
      <c r="AMA3" s="25"/>
      <c r="AMC3" s="25"/>
      <c r="AME3" s="25"/>
      <c r="AMG3" s="25"/>
      <c r="AMI3" s="25"/>
      <c r="AMK3" s="25"/>
      <c r="AMM3" s="25"/>
      <c r="AMO3" s="25"/>
      <c r="AMQ3" s="25"/>
      <c r="AMS3" s="25"/>
      <c r="AMU3" s="25"/>
      <c r="AMW3" s="25"/>
      <c r="AMY3" s="25"/>
      <c r="ANA3" s="25"/>
      <c r="ANC3" s="25"/>
      <c r="ANE3" s="25"/>
      <c r="ANG3" s="25"/>
      <c r="ANI3" s="25"/>
      <c r="ANK3" s="25"/>
      <c r="ANM3" s="25"/>
      <c r="ANO3" s="25"/>
      <c r="ANQ3" s="25"/>
      <c r="ANS3" s="25"/>
      <c r="ANU3" s="25"/>
      <c r="ANW3" s="25"/>
      <c r="ANY3" s="25"/>
      <c r="AOA3" s="25"/>
      <c r="AOC3" s="25"/>
      <c r="AOE3" s="25"/>
      <c r="AOG3" s="25"/>
      <c r="AOI3" s="25"/>
      <c r="AOK3" s="25"/>
      <c r="AOM3" s="25"/>
      <c r="AOO3" s="25"/>
      <c r="AOQ3" s="25"/>
      <c r="AOS3" s="25"/>
      <c r="AOU3" s="25"/>
      <c r="AOW3" s="25"/>
      <c r="AOY3" s="25"/>
      <c r="APA3" s="25"/>
      <c r="APC3" s="25"/>
      <c r="APE3" s="25"/>
      <c r="APG3" s="25"/>
      <c r="API3" s="25"/>
      <c r="APK3" s="25"/>
      <c r="APM3" s="25"/>
      <c r="APO3" s="25"/>
      <c r="APQ3" s="25"/>
      <c r="APS3" s="25"/>
      <c r="APU3" s="25"/>
      <c r="APW3" s="25"/>
      <c r="APY3" s="25"/>
      <c r="AQA3" s="25"/>
      <c r="AQC3" s="25"/>
      <c r="AQE3" s="25"/>
      <c r="AQG3" s="25"/>
      <c r="AQI3" s="25"/>
      <c r="AQK3" s="25"/>
      <c r="AQM3" s="25"/>
      <c r="AQO3" s="25"/>
      <c r="AQQ3" s="25"/>
      <c r="AQS3" s="25"/>
      <c r="AQU3" s="25"/>
      <c r="AQW3" s="25"/>
      <c r="AQY3" s="25"/>
      <c r="ARA3" s="25"/>
      <c r="ARC3" s="25"/>
      <c r="ARE3" s="25"/>
      <c r="ARG3" s="25"/>
      <c r="ARI3" s="25"/>
      <c r="ARK3" s="25"/>
      <c r="ARM3" s="25"/>
      <c r="ARO3" s="25"/>
      <c r="ARQ3" s="25"/>
      <c r="ARS3" s="25"/>
      <c r="ARU3" s="25"/>
      <c r="ARW3" s="25"/>
      <c r="ARY3" s="25"/>
      <c r="ASA3" s="25"/>
      <c r="ASC3" s="25"/>
      <c r="ASE3" s="25"/>
      <c r="ASG3" s="25"/>
      <c r="ASI3" s="25"/>
      <c r="ASK3" s="25"/>
      <c r="ASM3" s="25"/>
      <c r="ASO3" s="25"/>
      <c r="ASQ3" s="25"/>
      <c r="ASS3" s="25"/>
      <c r="ASU3" s="25"/>
      <c r="ASW3" s="25"/>
      <c r="ASY3" s="25"/>
      <c r="ATA3" s="25"/>
      <c r="ATC3" s="25"/>
      <c r="ATE3" s="25"/>
      <c r="ATG3" s="25"/>
      <c r="ATI3" s="25"/>
      <c r="ATK3" s="25"/>
      <c r="ATM3" s="25"/>
      <c r="ATO3" s="25"/>
      <c r="ATQ3" s="25"/>
      <c r="ATS3" s="25"/>
      <c r="ATU3" s="25"/>
      <c r="ATW3" s="25"/>
      <c r="ATY3" s="25"/>
      <c r="AUA3" s="25"/>
      <c r="AUC3" s="25"/>
      <c r="AUE3" s="25"/>
      <c r="AUG3" s="25"/>
      <c r="AUI3" s="25"/>
      <c r="AUK3" s="25"/>
      <c r="AUM3" s="25"/>
      <c r="AUO3" s="25"/>
      <c r="AUQ3" s="25"/>
      <c r="AUS3" s="25"/>
      <c r="AUU3" s="25"/>
      <c r="AUW3" s="25"/>
      <c r="AUY3" s="25"/>
      <c r="AVA3" s="25"/>
      <c r="AVC3" s="25"/>
      <c r="AVE3" s="25"/>
      <c r="AVG3" s="25"/>
      <c r="AVI3" s="25"/>
      <c r="AVK3" s="25"/>
      <c r="AVM3" s="25"/>
      <c r="AVO3" s="25"/>
      <c r="AVQ3" s="25"/>
      <c r="AVS3" s="25"/>
      <c r="AVU3" s="25"/>
      <c r="AVW3" s="25"/>
      <c r="AVY3" s="25"/>
      <c r="AWA3" s="25"/>
      <c r="AWC3" s="25"/>
      <c r="AWE3" s="25"/>
      <c r="AWG3" s="25"/>
      <c r="AWI3" s="25"/>
      <c r="AWK3" s="25"/>
      <c r="AWM3" s="25"/>
      <c r="AWO3" s="25"/>
      <c r="AWQ3" s="25"/>
      <c r="AWS3" s="25"/>
      <c r="AWU3" s="25"/>
      <c r="AWW3" s="25"/>
      <c r="AWY3" s="25"/>
      <c r="AXA3" s="25"/>
      <c r="AXC3" s="25"/>
      <c r="AXE3" s="25"/>
      <c r="AXG3" s="25"/>
      <c r="AXI3" s="25"/>
      <c r="AXK3" s="25"/>
      <c r="AXM3" s="25"/>
      <c r="AXO3" s="25"/>
      <c r="AXQ3" s="25"/>
      <c r="AXS3" s="25"/>
      <c r="AXU3" s="25"/>
      <c r="AXW3" s="25"/>
      <c r="AXY3" s="25"/>
      <c r="AYA3" s="25"/>
      <c r="AYC3" s="25"/>
      <c r="AYE3" s="25"/>
      <c r="AYG3" s="25"/>
      <c r="AYI3" s="25"/>
      <c r="AYK3" s="25"/>
      <c r="AYM3" s="25"/>
      <c r="AYO3" s="25"/>
      <c r="AYQ3" s="25"/>
      <c r="AYS3" s="25"/>
      <c r="AYU3" s="25"/>
      <c r="AYW3" s="25"/>
      <c r="AYY3" s="25"/>
      <c r="AZA3" s="25"/>
      <c r="AZC3" s="25"/>
      <c r="AZE3" s="25"/>
      <c r="AZG3" s="25"/>
      <c r="AZI3" s="25"/>
      <c r="AZK3" s="25"/>
      <c r="AZM3" s="25"/>
      <c r="AZO3" s="25"/>
      <c r="AZQ3" s="25"/>
      <c r="AZS3" s="25"/>
      <c r="AZU3" s="25"/>
      <c r="AZW3" s="25"/>
      <c r="AZY3" s="25"/>
      <c r="BAA3" s="25"/>
      <c r="BAC3" s="25"/>
      <c r="BAE3" s="25"/>
      <c r="BAG3" s="25"/>
      <c r="BAI3" s="25"/>
      <c r="BAK3" s="25"/>
      <c r="BAM3" s="25"/>
      <c r="BAO3" s="25"/>
      <c r="BAQ3" s="25"/>
      <c r="BAS3" s="25"/>
      <c r="BAU3" s="25"/>
      <c r="BAW3" s="25"/>
      <c r="BAY3" s="25"/>
      <c r="BBA3" s="25"/>
      <c r="BBC3" s="25"/>
      <c r="BBE3" s="25"/>
      <c r="BBG3" s="25"/>
      <c r="BBI3" s="25"/>
      <c r="BBK3" s="25"/>
      <c r="BBM3" s="25"/>
      <c r="BBO3" s="25"/>
      <c r="BBQ3" s="25"/>
      <c r="BBS3" s="25"/>
      <c r="BBU3" s="25"/>
      <c r="BBW3" s="25"/>
      <c r="BBY3" s="25"/>
      <c r="BCA3" s="25"/>
      <c r="BCC3" s="25"/>
      <c r="BCE3" s="25"/>
      <c r="BCG3" s="25"/>
      <c r="BCI3" s="25"/>
      <c r="BCK3" s="25"/>
      <c r="BCM3" s="25"/>
      <c r="BCO3" s="25"/>
      <c r="BCQ3" s="25"/>
      <c r="BCS3" s="25"/>
      <c r="BCU3" s="25"/>
      <c r="BCW3" s="25"/>
      <c r="BCY3" s="25"/>
      <c r="BDA3" s="25"/>
      <c r="BDC3" s="25"/>
      <c r="BDE3" s="25"/>
      <c r="BDG3" s="25"/>
      <c r="BDI3" s="25"/>
      <c r="BDK3" s="25"/>
      <c r="BDM3" s="25"/>
      <c r="BDO3" s="25"/>
      <c r="BDQ3" s="25"/>
      <c r="BDS3" s="25"/>
      <c r="BDU3" s="25"/>
      <c r="BDW3" s="25"/>
      <c r="BDY3" s="25"/>
      <c r="BEA3" s="25"/>
      <c r="BEC3" s="25"/>
      <c r="BEE3" s="25"/>
      <c r="BEG3" s="25"/>
      <c r="BEI3" s="25"/>
      <c r="BEK3" s="25"/>
      <c r="BEM3" s="25"/>
      <c r="BEO3" s="25"/>
      <c r="BEQ3" s="25"/>
      <c r="BES3" s="25"/>
      <c r="BEU3" s="25"/>
      <c r="BEW3" s="25"/>
      <c r="BEY3" s="25"/>
      <c r="BFA3" s="25"/>
      <c r="BFC3" s="25"/>
      <c r="BFE3" s="25"/>
      <c r="BFG3" s="25"/>
      <c r="BFI3" s="25"/>
      <c r="BFK3" s="25"/>
      <c r="BFM3" s="25"/>
      <c r="BFO3" s="25"/>
      <c r="BFQ3" s="25"/>
      <c r="BFS3" s="25"/>
      <c r="BFU3" s="25"/>
      <c r="BFW3" s="25"/>
      <c r="BFY3" s="25"/>
      <c r="BGA3" s="25"/>
      <c r="BGC3" s="25"/>
      <c r="BGE3" s="25"/>
      <c r="BGG3" s="25"/>
      <c r="BGI3" s="25"/>
      <c r="BGK3" s="25"/>
      <c r="BGM3" s="25"/>
      <c r="BGO3" s="25"/>
      <c r="BGQ3" s="25"/>
      <c r="BGS3" s="25"/>
      <c r="BGU3" s="25"/>
      <c r="BGW3" s="25"/>
      <c r="BGY3" s="25"/>
      <c r="BHA3" s="25"/>
      <c r="BHC3" s="25"/>
      <c r="BHE3" s="25"/>
      <c r="BHG3" s="25"/>
      <c r="BHI3" s="25"/>
      <c r="BHK3" s="25"/>
      <c r="BHM3" s="25"/>
      <c r="BHO3" s="25"/>
      <c r="BHQ3" s="25"/>
      <c r="BHS3" s="25"/>
      <c r="BHU3" s="25"/>
      <c r="BHW3" s="25"/>
      <c r="BHY3" s="25"/>
      <c r="BIA3" s="25"/>
      <c r="BIC3" s="25"/>
      <c r="BIE3" s="25"/>
      <c r="BIG3" s="25"/>
      <c r="BII3" s="25"/>
      <c r="BIK3" s="25"/>
      <c r="BIM3" s="25"/>
      <c r="BIO3" s="25"/>
      <c r="BIQ3" s="25"/>
      <c r="BIS3" s="25"/>
      <c r="BIU3" s="25"/>
      <c r="BIW3" s="25"/>
      <c r="BIY3" s="25"/>
      <c r="BJA3" s="25"/>
      <c r="BJC3" s="25"/>
      <c r="BJE3" s="25"/>
      <c r="BJG3" s="25"/>
      <c r="BJI3" s="25"/>
      <c r="BJK3" s="25"/>
      <c r="BJM3" s="25"/>
      <c r="BJO3" s="25"/>
      <c r="BJQ3" s="25"/>
      <c r="BJS3" s="25"/>
      <c r="BJU3" s="25"/>
      <c r="BJW3" s="25"/>
      <c r="BJY3" s="25"/>
      <c r="BKA3" s="25"/>
      <c r="BKC3" s="25"/>
      <c r="BKE3" s="25"/>
      <c r="BKG3" s="25"/>
      <c r="BKI3" s="25"/>
      <c r="BKK3" s="25"/>
      <c r="BKM3" s="25"/>
      <c r="BKO3" s="25"/>
      <c r="BKQ3" s="25"/>
      <c r="BKS3" s="25"/>
      <c r="BKU3" s="25"/>
      <c r="BKW3" s="25"/>
      <c r="BKY3" s="25"/>
      <c r="BLA3" s="25"/>
      <c r="BLC3" s="25"/>
      <c r="BLE3" s="25"/>
      <c r="BLG3" s="25"/>
      <c r="BLI3" s="25"/>
      <c r="BLK3" s="25"/>
      <c r="BLM3" s="25"/>
      <c r="BLO3" s="25"/>
      <c r="BLQ3" s="25"/>
      <c r="BLS3" s="25"/>
      <c r="BLU3" s="25"/>
      <c r="BLW3" s="25"/>
      <c r="BLY3" s="25"/>
      <c r="BMA3" s="25"/>
      <c r="BMC3" s="25"/>
      <c r="BME3" s="25"/>
      <c r="BMG3" s="25"/>
      <c r="BMI3" s="25"/>
      <c r="BMK3" s="25"/>
      <c r="BMM3" s="25"/>
      <c r="BMO3" s="25"/>
      <c r="BMQ3" s="25"/>
      <c r="BMS3" s="25"/>
      <c r="BMU3" s="25"/>
      <c r="BMW3" s="25"/>
      <c r="BMY3" s="25"/>
      <c r="BNA3" s="25"/>
      <c r="BNC3" s="25"/>
      <c r="BNE3" s="25"/>
      <c r="BNG3" s="25"/>
      <c r="BNI3" s="25"/>
      <c r="BNK3" s="25"/>
      <c r="BNM3" s="25"/>
      <c r="BNO3" s="25"/>
      <c r="BNQ3" s="25"/>
      <c r="BNS3" s="25"/>
      <c r="BNU3" s="25"/>
      <c r="BNW3" s="25"/>
      <c r="BNY3" s="25"/>
      <c r="BOA3" s="25"/>
      <c r="BOC3" s="25"/>
      <c r="BOE3" s="25"/>
      <c r="BOG3" s="25"/>
      <c r="BOI3" s="25"/>
      <c r="BOK3" s="25"/>
      <c r="BOM3" s="25"/>
      <c r="BOO3" s="25"/>
      <c r="BOQ3" s="25"/>
      <c r="BOS3" s="25"/>
      <c r="BOU3" s="25"/>
      <c r="BOW3" s="25"/>
      <c r="BOY3" s="25"/>
      <c r="BPA3" s="25"/>
      <c r="BPC3" s="25"/>
      <c r="BPE3" s="25"/>
      <c r="BPG3" s="25"/>
      <c r="BPI3" s="25"/>
      <c r="BPK3" s="25"/>
      <c r="BPM3" s="25"/>
      <c r="BPO3" s="25"/>
      <c r="BPQ3" s="25"/>
      <c r="BPS3" s="25"/>
      <c r="BPU3" s="25"/>
      <c r="BPW3" s="25"/>
      <c r="BPY3" s="25"/>
      <c r="BQA3" s="25"/>
      <c r="BQC3" s="25"/>
      <c r="BQE3" s="25"/>
      <c r="BQG3" s="25"/>
      <c r="BQI3" s="25"/>
      <c r="BQK3" s="25"/>
      <c r="BQM3" s="25"/>
      <c r="BQO3" s="25"/>
      <c r="BQQ3" s="25"/>
      <c r="BQS3" s="25"/>
      <c r="BQU3" s="25"/>
      <c r="BQW3" s="25"/>
      <c r="BQY3" s="25"/>
      <c r="BRA3" s="25"/>
      <c r="BRC3" s="25"/>
      <c r="BRE3" s="25"/>
      <c r="BRG3" s="25"/>
      <c r="BRI3" s="25"/>
      <c r="BRK3" s="25"/>
      <c r="BRM3" s="25"/>
      <c r="BRO3" s="25"/>
      <c r="BRQ3" s="25"/>
      <c r="BRS3" s="25"/>
      <c r="BRU3" s="25"/>
      <c r="BRW3" s="25"/>
      <c r="BRY3" s="25"/>
      <c r="BSA3" s="25"/>
      <c r="BSC3" s="25"/>
      <c r="BSE3" s="25"/>
      <c r="BSG3" s="25"/>
      <c r="BSI3" s="25"/>
      <c r="BSK3" s="25"/>
      <c r="BSM3" s="25"/>
      <c r="BSO3" s="25"/>
      <c r="BSQ3" s="25"/>
      <c r="BSS3" s="25"/>
      <c r="BSU3" s="25"/>
      <c r="BSW3" s="25"/>
      <c r="BSY3" s="25"/>
      <c r="BTA3" s="25"/>
      <c r="BTC3" s="25"/>
      <c r="BTE3" s="25"/>
      <c r="BTG3" s="25"/>
      <c r="BTI3" s="25"/>
      <c r="BTK3" s="25"/>
      <c r="BTM3" s="25"/>
      <c r="BTO3" s="25"/>
      <c r="BTQ3" s="25"/>
      <c r="BTS3" s="25"/>
      <c r="BTU3" s="25"/>
      <c r="BTW3" s="25"/>
      <c r="BTY3" s="25"/>
      <c r="BUA3" s="25"/>
      <c r="BUC3" s="25"/>
      <c r="BUE3" s="25"/>
      <c r="BUG3" s="25"/>
      <c r="BUI3" s="25"/>
      <c r="BUK3" s="25"/>
      <c r="BUM3" s="25"/>
      <c r="BUO3" s="25"/>
      <c r="BUQ3" s="25"/>
      <c r="BUS3" s="25"/>
      <c r="BUU3" s="25"/>
      <c r="BUW3" s="25"/>
      <c r="BUY3" s="25"/>
      <c r="BVA3" s="25"/>
      <c r="BVC3" s="25"/>
      <c r="BVE3" s="25"/>
      <c r="BVG3" s="25"/>
      <c r="BVI3" s="25"/>
      <c r="BVK3" s="25"/>
      <c r="BVM3" s="25"/>
      <c r="BVO3" s="25"/>
      <c r="BVQ3" s="25"/>
      <c r="BVS3" s="25"/>
      <c r="BVU3" s="25"/>
      <c r="BVW3" s="25"/>
      <c r="BVY3" s="25"/>
      <c r="BWA3" s="25"/>
      <c r="BWC3" s="25"/>
      <c r="BWE3" s="25"/>
      <c r="BWG3" s="25"/>
      <c r="BWI3" s="25"/>
      <c r="BWK3" s="25"/>
      <c r="BWM3" s="25"/>
      <c r="BWO3" s="25"/>
      <c r="BWQ3" s="25"/>
      <c r="BWS3" s="25"/>
      <c r="BWU3" s="25"/>
      <c r="BWW3" s="25"/>
      <c r="BWY3" s="25"/>
      <c r="BXA3" s="25"/>
      <c r="BXC3" s="25"/>
      <c r="BXE3" s="25"/>
      <c r="BXG3" s="25"/>
      <c r="BXI3" s="25"/>
      <c r="BXK3" s="25"/>
      <c r="BXM3" s="25"/>
      <c r="BXO3" s="25"/>
      <c r="BXQ3" s="25"/>
      <c r="BXS3" s="25"/>
      <c r="BXU3" s="25"/>
      <c r="BXW3" s="25"/>
      <c r="BXY3" s="25"/>
      <c r="BYA3" s="25"/>
      <c r="BYC3" s="25"/>
      <c r="BYE3" s="25"/>
      <c r="BYG3" s="25"/>
      <c r="BYI3" s="25"/>
      <c r="BYK3" s="25"/>
      <c r="BYM3" s="25"/>
      <c r="BYO3" s="25"/>
      <c r="BYQ3" s="25"/>
      <c r="BYS3" s="25"/>
      <c r="BYU3" s="25"/>
      <c r="BYW3" s="25"/>
      <c r="BYY3" s="25"/>
      <c r="BZA3" s="25"/>
      <c r="BZC3" s="25"/>
      <c r="BZE3" s="25"/>
      <c r="BZG3" s="25"/>
      <c r="BZI3" s="25"/>
      <c r="BZK3" s="25"/>
      <c r="BZM3" s="25"/>
      <c r="BZO3" s="25"/>
      <c r="BZQ3" s="25"/>
      <c r="BZS3" s="25"/>
      <c r="BZU3" s="25"/>
      <c r="BZW3" s="25"/>
      <c r="BZY3" s="25"/>
      <c r="CAA3" s="25"/>
      <c r="CAC3" s="25"/>
      <c r="CAE3" s="25"/>
      <c r="CAG3" s="25"/>
      <c r="CAI3" s="25"/>
      <c r="CAK3" s="25"/>
      <c r="CAM3" s="25"/>
      <c r="CAO3" s="25"/>
      <c r="CAQ3" s="25"/>
      <c r="CAS3" s="25"/>
      <c r="CAU3" s="25"/>
      <c r="CAW3" s="25"/>
      <c r="CAY3" s="25"/>
      <c r="CBA3" s="25"/>
      <c r="CBC3" s="25"/>
      <c r="CBE3" s="25"/>
      <c r="CBG3" s="25"/>
      <c r="CBI3" s="25"/>
      <c r="CBK3" s="25"/>
      <c r="CBM3" s="25"/>
      <c r="CBO3" s="25"/>
      <c r="CBQ3" s="25"/>
      <c r="CBS3" s="25"/>
      <c r="CBU3" s="25"/>
      <c r="CBW3" s="25"/>
      <c r="CBY3" s="25"/>
      <c r="CCA3" s="25"/>
      <c r="CCC3" s="25"/>
      <c r="CCE3" s="25"/>
      <c r="CCG3" s="25"/>
      <c r="CCI3" s="25"/>
      <c r="CCK3" s="25"/>
      <c r="CCM3" s="25"/>
      <c r="CCO3" s="25"/>
      <c r="CCQ3" s="25"/>
      <c r="CCS3" s="25"/>
      <c r="CCU3" s="25"/>
      <c r="CCW3" s="25"/>
      <c r="CCY3" s="25"/>
      <c r="CDA3" s="25"/>
      <c r="CDC3" s="25"/>
      <c r="CDE3" s="25"/>
      <c r="CDG3" s="25"/>
      <c r="CDI3" s="25"/>
      <c r="CDK3" s="25"/>
      <c r="CDM3" s="25"/>
      <c r="CDO3" s="25"/>
      <c r="CDQ3" s="25"/>
      <c r="CDS3" s="25"/>
      <c r="CDU3" s="25"/>
      <c r="CDW3" s="25"/>
      <c r="CDY3" s="25"/>
      <c r="CEA3" s="25"/>
      <c r="CEC3" s="25"/>
      <c r="CEE3" s="25"/>
      <c r="CEG3" s="25"/>
      <c r="CEI3" s="25"/>
      <c r="CEK3" s="25"/>
      <c r="CEM3" s="25"/>
      <c r="CEO3" s="25"/>
      <c r="CEQ3" s="25"/>
      <c r="CES3" s="25"/>
      <c r="CEU3" s="25"/>
      <c r="CEW3" s="25"/>
      <c r="CEY3" s="25"/>
      <c r="CFA3" s="25"/>
      <c r="CFC3" s="25"/>
      <c r="CFE3" s="25"/>
      <c r="CFG3" s="25"/>
      <c r="CFI3" s="25"/>
      <c r="CFK3" s="25"/>
      <c r="CFM3" s="25"/>
      <c r="CFO3" s="25"/>
      <c r="CFQ3" s="25"/>
      <c r="CFS3" s="25"/>
      <c r="CFU3" s="25"/>
      <c r="CFW3" s="25"/>
      <c r="CFY3" s="25"/>
      <c r="CGA3" s="25"/>
      <c r="CGC3" s="25"/>
      <c r="CGE3" s="25"/>
      <c r="CGG3" s="25"/>
      <c r="CGI3" s="25"/>
      <c r="CGK3" s="25"/>
      <c r="CGM3" s="25"/>
      <c r="CGO3" s="25"/>
      <c r="CGQ3" s="25"/>
      <c r="CGS3" s="25"/>
      <c r="CGU3" s="25"/>
      <c r="CGW3" s="25"/>
      <c r="CGY3" s="25"/>
      <c r="CHA3" s="25"/>
      <c r="CHC3" s="25"/>
      <c r="CHE3" s="25"/>
      <c r="CHG3" s="25"/>
      <c r="CHI3" s="25"/>
      <c r="CHK3" s="25"/>
      <c r="CHM3" s="25"/>
      <c r="CHO3" s="25"/>
      <c r="CHQ3" s="25"/>
      <c r="CHS3" s="25"/>
      <c r="CHU3" s="25"/>
      <c r="CHW3" s="25"/>
      <c r="CHY3" s="25"/>
      <c r="CIA3" s="25"/>
      <c r="CIC3" s="25"/>
      <c r="CIE3" s="25"/>
      <c r="CIG3" s="25"/>
      <c r="CII3" s="25"/>
      <c r="CIK3" s="25"/>
      <c r="CIM3" s="25"/>
      <c r="CIO3" s="25"/>
      <c r="CIQ3" s="25"/>
      <c r="CIS3" s="25"/>
      <c r="CIU3" s="25"/>
      <c r="CIW3" s="25"/>
      <c r="CIY3" s="25"/>
      <c r="CJA3" s="25"/>
      <c r="CJC3" s="25"/>
      <c r="CJE3" s="25"/>
      <c r="CJG3" s="25"/>
      <c r="CJI3" s="25"/>
      <c r="CJK3" s="25"/>
      <c r="CJM3" s="25"/>
      <c r="CJO3" s="25"/>
      <c r="CJQ3" s="25"/>
      <c r="CJS3" s="25"/>
      <c r="CJU3" s="25"/>
      <c r="CJW3" s="25"/>
      <c r="CJY3" s="25"/>
      <c r="CKA3" s="25"/>
      <c r="CKC3" s="25"/>
      <c r="CKE3" s="25"/>
      <c r="CKG3" s="25"/>
      <c r="CKI3" s="25"/>
      <c r="CKK3" s="25"/>
      <c r="CKM3" s="25"/>
      <c r="CKO3" s="25"/>
      <c r="CKQ3" s="25"/>
      <c r="CKS3" s="25"/>
      <c r="CKU3" s="25"/>
      <c r="CKW3" s="25"/>
      <c r="CKY3" s="25"/>
      <c r="CLA3" s="25"/>
      <c r="CLC3" s="25"/>
      <c r="CLE3" s="25"/>
      <c r="CLG3" s="25"/>
      <c r="CLI3" s="25"/>
      <c r="CLK3" s="25"/>
      <c r="CLM3" s="25"/>
      <c r="CLO3" s="25"/>
      <c r="CLQ3" s="25"/>
      <c r="CLS3" s="25"/>
      <c r="CLU3" s="25"/>
      <c r="CLW3" s="25"/>
      <c r="CLY3" s="25"/>
      <c r="CMA3" s="25"/>
      <c r="CMC3" s="25"/>
      <c r="CME3" s="25"/>
      <c r="CMG3" s="25"/>
      <c r="CMI3" s="25"/>
      <c r="CMK3" s="25"/>
      <c r="CMM3" s="25"/>
      <c r="CMO3" s="25"/>
      <c r="CMQ3" s="25"/>
      <c r="CMS3" s="25"/>
      <c r="CMU3" s="25"/>
      <c r="CMW3" s="25"/>
      <c r="CMY3" s="25"/>
      <c r="CNA3" s="25"/>
      <c r="CNC3" s="25"/>
      <c r="CNE3" s="25"/>
      <c r="CNG3" s="25"/>
      <c r="CNI3" s="25"/>
      <c r="CNK3" s="25"/>
      <c r="CNM3" s="25"/>
      <c r="CNO3" s="25"/>
      <c r="CNQ3" s="25"/>
      <c r="CNS3" s="25"/>
      <c r="CNU3" s="25"/>
      <c r="CNW3" s="25"/>
      <c r="CNY3" s="25"/>
      <c r="COA3" s="25"/>
      <c r="COC3" s="25"/>
      <c r="COE3" s="25"/>
      <c r="COG3" s="25"/>
      <c r="COI3" s="25"/>
      <c r="COK3" s="25"/>
      <c r="COM3" s="25"/>
      <c r="COO3" s="25"/>
      <c r="COQ3" s="25"/>
      <c r="COS3" s="25"/>
      <c r="COU3" s="25"/>
      <c r="COW3" s="25"/>
      <c r="COY3" s="25"/>
      <c r="CPA3" s="25"/>
      <c r="CPC3" s="25"/>
      <c r="CPE3" s="25"/>
      <c r="CPG3" s="25"/>
      <c r="CPI3" s="25"/>
      <c r="CPK3" s="25"/>
      <c r="CPM3" s="25"/>
      <c r="CPO3" s="25"/>
      <c r="CPQ3" s="25"/>
      <c r="CPS3" s="25"/>
      <c r="CPU3" s="25"/>
      <c r="CPW3" s="25"/>
      <c r="CPY3" s="25"/>
      <c r="CQA3" s="25"/>
      <c r="CQC3" s="25"/>
      <c r="CQE3" s="25"/>
      <c r="CQG3" s="25"/>
      <c r="CQI3" s="25"/>
      <c r="CQK3" s="25"/>
      <c r="CQM3" s="25"/>
      <c r="CQO3" s="25"/>
      <c r="CQQ3" s="25"/>
      <c r="CQS3" s="25"/>
      <c r="CQU3" s="25"/>
      <c r="CQW3" s="25"/>
      <c r="CQY3" s="25"/>
      <c r="CRA3" s="25"/>
      <c r="CRC3" s="25"/>
      <c r="CRE3" s="25"/>
      <c r="CRG3" s="25"/>
      <c r="CRI3" s="25"/>
      <c r="CRK3" s="25"/>
      <c r="CRM3" s="25"/>
      <c r="CRO3" s="25"/>
      <c r="CRQ3" s="25"/>
      <c r="CRS3" s="25"/>
      <c r="CRU3" s="25"/>
      <c r="CRW3" s="25"/>
      <c r="CRY3" s="25"/>
      <c r="CSA3" s="25"/>
      <c r="CSC3" s="25"/>
      <c r="CSE3" s="25"/>
      <c r="CSG3" s="25"/>
      <c r="CSI3" s="25"/>
      <c r="CSK3" s="25"/>
      <c r="CSM3" s="25"/>
      <c r="CSO3" s="25"/>
      <c r="CSQ3" s="25"/>
      <c r="CSS3" s="25"/>
      <c r="CSU3" s="25"/>
      <c r="CSW3" s="25"/>
      <c r="CSY3" s="25"/>
      <c r="CTA3" s="25"/>
      <c r="CTC3" s="25"/>
      <c r="CTE3" s="25"/>
      <c r="CTG3" s="25"/>
      <c r="CTI3" s="25"/>
      <c r="CTK3" s="25"/>
      <c r="CTM3" s="25"/>
      <c r="CTO3" s="25"/>
      <c r="CTQ3" s="25"/>
      <c r="CTS3" s="25"/>
      <c r="CTU3" s="25"/>
      <c r="CTW3" s="25"/>
      <c r="CTY3" s="25"/>
      <c r="CUA3" s="25"/>
      <c r="CUC3" s="25"/>
      <c r="CUE3" s="25"/>
      <c r="CUG3" s="25"/>
      <c r="CUI3" s="25"/>
      <c r="CUK3" s="25"/>
      <c r="CUM3" s="25"/>
      <c r="CUO3" s="25"/>
      <c r="CUQ3" s="25"/>
      <c r="CUS3" s="25"/>
      <c r="CUU3" s="25"/>
      <c r="CUW3" s="25"/>
      <c r="CUY3" s="25"/>
      <c r="CVA3" s="25"/>
      <c r="CVC3" s="25"/>
      <c r="CVE3" s="25"/>
      <c r="CVG3" s="25"/>
      <c r="CVI3" s="25"/>
      <c r="CVK3" s="25"/>
      <c r="CVM3" s="25"/>
      <c r="CVO3" s="25"/>
      <c r="CVQ3" s="25"/>
      <c r="CVS3" s="25"/>
      <c r="CVU3" s="25"/>
      <c r="CVW3" s="25"/>
      <c r="CVY3" s="25"/>
      <c r="CWA3" s="25"/>
      <c r="CWC3" s="25"/>
      <c r="CWE3" s="25"/>
      <c r="CWG3" s="25"/>
      <c r="CWI3" s="25"/>
      <c r="CWK3" s="25"/>
      <c r="CWM3" s="25"/>
      <c r="CWO3" s="25"/>
      <c r="CWQ3" s="25"/>
      <c r="CWS3" s="25"/>
      <c r="CWU3" s="25"/>
      <c r="CWW3" s="25"/>
      <c r="CWY3" s="25"/>
      <c r="CXA3" s="25"/>
      <c r="CXC3" s="25"/>
      <c r="CXE3" s="25"/>
      <c r="CXG3" s="25"/>
      <c r="CXI3" s="25"/>
      <c r="CXK3" s="25"/>
      <c r="CXM3" s="25"/>
      <c r="CXO3" s="25"/>
      <c r="CXQ3" s="25"/>
      <c r="CXS3" s="25"/>
      <c r="CXU3" s="25"/>
      <c r="CXW3" s="25"/>
      <c r="CXY3" s="25"/>
      <c r="CYA3" s="25"/>
      <c r="CYC3" s="25"/>
      <c r="CYE3" s="25"/>
      <c r="CYG3" s="25"/>
      <c r="CYI3" s="25"/>
      <c r="CYK3" s="25"/>
      <c r="CYM3" s="25"/>
      <c r="CYO3" s="25"/>
      <c r="CYQ3" s="25"/>
      <c r="CYS3" s="25"/>
      <c r="CYU3" s="25"/>
      <c r="CYW3" s="25"/>
      <c r="CYY3" s="25"/>
      <c r="CZA3" s="25"/>
      <c r="CZC3" s="25"/>
      <c r="CZE3" s="25"/>
      <c r="CZG3" s="25"/>
      <c r="CZI3" s="25"/>
      <c r="CZK3" s="25"/>
      <c r="CZM3" s="25"/>
      <c r="CZO3" s="25"/>
      <c r="CZQ3" s="25"/>
      <c r="CZS3" s="25"/>
      <c r="CZU3" s="25"/>
      <c r="CZW3" s="25"/>
      <c r="CZY3" s="25"/>
      <c r="DAA3" s="25"/>
      <c r="DAC3" s="25"/>
      <c r="DAE3" s="25"/>
      <c r="DAG3" s="25"/>
      <c r="DAI3" s="25"/>
      <c r="DAK3" s="25"/>
      <c r="DAM3" s="25"/>
      <c r="DAO3" s="25"/>
      <c r="DAQ3" s="25"/>
      <c r="DAS3" s="25"/>
      <c r="DAU3" s="25"/>
      <c r="DAW3" s="25"/>
      <c r="DAY3" s="25"/>
      <c r="DBA3" s="25"/>
      <c r="DBC3" s="25"/>
      <c r="DBE3" s="25"/>
      <c r="DBG3" s="25"/>
      <c r="DBI3" s="25"/>
      <c r="DBK3" s="25"/>
      <c r="DBM3" s="25"/>
      <c r="DBO3" s="25"/>
      <c r="DBQ3" s="25"/>
      <c r="DBS3" s="25"/>
      <c r="DBU3" s="25"/>
      <c r="DBW3" s="25"/>
      <c r="DBY3" s="25"/>
      <c r="DCA3" s="25"/>
      <c r="DCC3" s="25"/>
      <c r="DCE3" s="25"/>
      <c r="DCG3" s="25"/>
      <c r="DCI3" s="25"/>
      <c r="DCK3" s="25"/>
      <c r="DCM3" s="25"/>
      <c r="DCO3" s="25"/>
      <c r="DCQ3" s="25"/>
      <c r="DCS3" s="25"/>
      <c r="DCU3" s="25"/>
      <c r="DCW3" s="25"/>
      <c r="DCY3" s="25"/>
      <c r="DDA3" s="25"/>
      <c r="DDC3" s="25"/>
      <c r="DDE3" s="25"/>
      <c r="DDG3" s="25"/>
      <c r="DDI3" s="25"/>
      <c r="DDK3" s="25"/>
      <c r="DDM3" s="25"/>
      <c r="DDO3" s="25"/>
      <c r="DDQ3" s="25"/>
      <c r="DDS3" s="25"/>
      <c r="DDU3" s="25"/>
      <c r="DDW3" s="25"/>
      <c r="DDY3" s="25"/>
      <c r="DEA3" s="25"/>
      <c r="DEC3" s="25"/>
      <c r="DEE3" s="25"/>
      <c r="DEG3" s="25"/>
      <c r="DEI3" s="25"/>
      <c r="DEK3" s="25"/>
      <c r="DEM3" s="25"/>
      <c r="DEO3" s="25"/>
      <c r="DEQ3" s="25"/>
      <c r="DES3" s="25"/>
      <c r="DEU3" s="25"/>
      <c r="DEW3" s="25"/>
      <c r="DEY3" s="25"/>
      <c r="DFA3" s="25"/>
      <c r="DFC3" s="25"/>
      <c r="DFE3" s="25"/>
      <c r="DFG3" s="25"/>
      <c r="DFI3" s="25"/>
      <c r="DFK3" s="25"/>
      <c r="DFM3" s="25"/>
      <c r="DFO3" s="25"/>
      <c r="DFQ3" s="25"/>
      <c r="DFS3" s="25"/>
      <c r="DFU3" s="25"/>
      <c r="DFW3" s="25"/>
      <c r="DFY3" s="25"/>
      <c r="DGA3" s="25"/>
      <c r="DGC3" s="25"/>
      <c r="DGE3" s="25"/>
      <c r="DGG3" s="25"/>
      <c r="DGI3" s="25"/>
      <c r="DGK3" s="25"/>
      <c r="DGM3" s="25"/>
      <c r="DGO3" s="25"/>
      <c r="DGQ3" s="25"/>
      <c r="DGS3" s="25"/>
      <c r="DGU3" s="25"/>
      <c r="DGW3" s="25"/>
      <c r="DGY3" s="25"/>
      <c r="DHA3" s="25"/>
      <c r="DHC3" s="25"/>
      <c r="DHE3" s="25"/>
      <c r="DHG3" s="25"/>
      <c r="DHI3" s="25"/>
      <c r="DHK3" s="25"/>
      <c r="DHM3" s="25"/>
      <c r="DHO3" s="25"/>
      <c r="DHQ3" s="25"/>
      <c r="DHS3" s="25"/>
      <c r="DHU3" s="25"/>
      <c r="DHW3" s="25"/>
      <c r="DHY3" s="25"/>
      <c r="DIA3" s="25"/>
      <c r="DIC3" s="25"/>
      <c r="DIE3" s="25"/>
      <c r="DIG3" s="25"/>
      <c r="DII3" s="25"/>
      <c r="DIK3" s="25"/>
      <c r="DIM3" s="25"/>
      <c r="DIO3" s="25"/>
      <c r="DIQ3" s="25"/>
      <c r="DIS3" s="25"/>
      <c r="DIU3" s="25"/>
      <c r="DIW3" s="25"/>
      <c r="DIY3" s="25"/>
      <c r="DJA3" s="25"/>
      <c r="DJC3" s="25"/>
      <c r="DJE3" s="25"/>
      <c r="DJG3" s="25"/>
      <c r="DJI3" s="25"/>
      <c r="DJK3" s="25"/>
      <c r="DJM3" s="25"/>
      <c r="DJO3" s="25"/>
      <c r="DJQ3" s="25"/>
      <c r="DJS3" s="25"/>
      <c r="DJU3" s="25"/>
      <c r="DJW3" s="25"/>
      <c r="DJY3" s="25"/>
      <c r="DKA3" s="25"/>
      <c r="DKC3" s="25"/>
      <c r="DKE3" s="25"/>
      <c r="DKG3" s="25"/>
      <c r="DKI3" s="25"/>
      <c r="DKK3" s="25"/>
      <c r="DKM3" s="25"/>
      <c r="DKO3" s="25"/>
      <c r="DKQ3" s="25"/>
      <c r="DKS3" s="25"/>
      <c r="DKU3" s="25"/>
      <c r="DKW3" s="25"/>
      <c r="DKY3" s="25"/>
      <c r="DLA3" s="25"/>
      <c r="DLC3" s="25"/>
      <c r="DLE3" s="25"/>
      <c r="DLG3" s="25"/>
      <c r="DLI3" s="25"/>
      <c r="DLK3" s="25"/>
      <c r="DLM3" s="25"/>
      <c r="DLO3" s="25"/>
      <c r="DLQ3" s="25"/>
      <c r="DLS3" s="25"/>
      <c r="DLU3" s="25"/>
      <c r="DLW3" s="25"/>
      <c r="DLY3" s="25"/>
      <c r="DMA3" s="25"/>
      <c r="DMC3" s="25"/>
      <c r="DME3" s="25"/>
      <c r="DMG3" s="25"/>
      <c r="DMI3" s="25"/>
      <c r="DMK3" s="25"/>
      <c r="DMM3" s="25"/>
      <c r="DMO3" s="25"/>
      <c r="DMQ3" s="25"/>
      <c r="DMS3" s="25"/>
      <c r="DMU3" s="25"/>
      <c r="DMW3" s="25"/>
      <c r="DMY3" s="25"/>
      <c r="DNA3" s="25"/>
      <c r="DNC3" s="25"/>
      <c r="DNE3" s="25"/>
      <c r="DNG3" s="25"/>
      <c r="DNI3" s="25"/>
      <c r="DNK3" s="25"/>
      <c r="DNM3" s="25"/>
      <c r="DNO3" s="25"/>
      <c r="DNQ3" s="25"/>
      <c r="DNS3" s="25"/>
      <c r="DNU3" s="25"/>
      <c r="DNW3" s="25"/>
      <c r="DNY3" s="25"/>
      <c r="DOA3" s="25"/>
      <c r="DOC3" s="25"/>
      <c r="DOE3" s="25"/>
      <c r="DOG3" s="25"/>
      <c r="DOI3" s="25"/>
      <c r="DOK3" s="25"/>
      <c r="DOM3" s="25"/>
      <c r="DOO3" s="25"/>
      <c r="DOQ3" s="25"/>
      <c r="DOS3" s="25"/>
      <c r="DOU3" s="25"/>
      <c r="DOW3" s="25"/>
      <c r="DOY3" s="25"/>
      <c r="DPA3" s="25"/>
      <c r="DPC3" s="25"/>
      <c r="DPE3" s="25"/>
      <c r="DPG3" s="25"/>
      <c r="DPI3" s="25"/>
      <c r="DPK3" s="25"/>
      <c r="DPM3" s="25"/>
      <c r="DPO3" s="25"/>
      <c r="DPQ3" s="25"/>
      <c r="DPS3" s="25"/>
      <c r="DPU3" s="25"/>
      <c r="DPW3" s="25"/>
      <c r="DPY3" s="25"/>
      <c r="DQA3" s="25"/>
      <c r="DQC3" s="25"/>
      <c r="DQE3" s="25"/>
      <c r="DQG3" s="25"/>
      <c r="DQI3" s="25"/>
      <c r="DQK3" s="25"/>
      <c r="DQM3" s="25"/>
      <c r="DQO3" s="25"/>
      <c r="DQQ3" s="25"/>
      <c r="DQS3" s="25"/>
      <c r="DQU3" s="25"/>
      <c r="DQW3" s="25"/>
      <c r="DQY3" s="25"/>
      <c r="DRA3" s="25"/>
      <c r="DRC3" s="25"/>
      <c r="DRE3" s="25"/>
      <c r="DRG3" s="25"/>
      <c r="DRI3" s="25"/>
      <c r="DRK3" s="25"/>
      <c r="DRM3" s="25"/>
      <c r="DRO3" s="25"/>
      <c r="DRQ3" s="25"/>
      <c r="DRS3" s="25"/>
      <c r="DRU3" s="25"/>
      <c r="DRW3" s="25"/>
      <c r="DRY3" s="25"/>
      <c r="DSA3" s="25"/>
      <c r="DSC3" s="25"/>
      <c r="DSE3" s="25"/>
      <c r="DSG3" s="25"/>
      <c r="DSI3" s="25"/>
      <c r="DSK3" s="25"/>
      <c r="DSM3" s="25"/>
      <c r="DSO3" s="25"/>
      <c r="DSQ3" s="25"/>
      <c r="DSS3" s="25"/>
      <c r="DSU3" s="25"/>
      <c r="DSW3" s="25"/>
      <c r="DSY3" s="25"/>
      <c r="DTA3" s="25"/>
      <c r="DTC3" s="25"/>
      <c r="DTE3" s="25"/>
      <c r="DTG3" s="25"/>
      <c r="DTI3" s="25"/>
      <c r="DTK3" s="25"/>
      <c r="DTM3" s="25"/>
      <c r="DTO3" s="25"/>
      <c r="DTQ3" s="25"/>
      <c r="DTS3" s="25"/>
      <c r="DTU3" s="25"/>
      <c r="DTW3" s="25"/>
      <c r="DTY3" s="25"/>
      <c r="DUA3" s="25"/>
      <c r="DUC3" s="25"/>
      <c r="DUE3" s="25"/>
      <c r="DUG3" s="25"/>
      <c r="DUI3" s="25"/>
      <c r="DUK3" s="25"/>
      <c r="DUM3" s="25"/>
      <c r="DUO3" s="25"/>
      <c r="DUQ3" s="25"/>
      <c r="DUS3" s="25"/>
      <c r="DUU3" s="25"/>
      <c r="DUW3" s="25"/>
      <c r="DUY3" s="25"/>
      <c r="DVA3" s="25"/>
      <c r="DVC3" s="25"/>
      <c r="DVE3" s="25"/>
      <c r="DVG3" s="25"/>
      <c r="DVI3" s="25"/>
      <c r="DVK3" s="25"/>
      <c r="DVM3" s="25"/>
      <c r="DVO3" s="25"/>
      <c r="DVQ3" s="25"/>
      <c r="DVS3" s="25"/>
      <c r="DVU3" s="25"/>
      <c r="DVW3" s="25"/>
      <c r="DVY3" s="25"/>
      <c r="DWA3" s="25"/>
      <c r="DWC3" s="25"/>
      <c r="DWE3" s="25"/>
      <c r="DWG3" s="25"/>
      <c r="DWI3" s="25"/>
      <c r="DWK3" s="25"/>
      <c r="DWM3" s="25"/>
      <c r="DWO3" s="25"/>
      <c r="DWQ3" s="25"/>
      <c r="DWS3" s="25"/>
      <c r="DWU3" s="25"/>
      <c r="DWW3" s="25"/>
      <c r="DWY3" s="25"/>
      <c r="DXA3" s="25"/>
      <c r="DXC3" s="25"/>
      <c r="DXE3" s="25"/>
      <c r="DXG3" s="25"/>
      <c r="DXI3" s="25"/>
      <c r="DXK3" s="25"/>
      <c r="DXM3" s="25"/>
      <c r="DXO3" s="25"/>
      <c r="DXQ3" s="25"/>
      <c r="DXS3" s="25"/>
      <c r="DXU3" s="25"/>
      <c r="DXW3" s="25"/>
      <c r="DXY3" s="25"/>
      <c r="DYA3" s="25"/>
      <c r="DYC3" s="25"/>
      <c r="DYE3" s="25"/>
      <c r="DYG3" s="25"/>
      <c r="DYI3" s="25"/>
      <c r="DYK3" s="25"/>
      <c r="DYM3" s="25"/>
      <c r="DYO3" s="25"/>
      <c r="DYQ3" s="25"/>
      <c r="DYS3" s="25"/>
      <c r="DYU3" s="25"/>
      <c r="DYW3" s="25"/>
      <c r="DYY3" s="25"/>
      <c r="DZA3" s="25"/>
      <c r="DZC3" s="25"/>
      <c r="DZE3" s="25"/>
      <c r="DZG3" s="25"/>
      <c r="DZI3" s="25"/>
      <c r="DZK3" s="25"/>
      <c r="DZM3" s="25"/>
      <c r="DZO3" s="25"/>
      <c r="DZQ3" s="25"/>
      <c r="DZS3" s="25"/>
      <c r="DZU3" s="25"/>
      <c r="DZW3" s="25"/>
      <c r="DZY3" s="25"/>
      <c r="EAA3" s="25"/>
      <c r="EAC3" s="25"/>
      <c r="EAE3" s="25"/>
      <c r="EAG3" s="25"/>
      <c r="EAI3" s="25"/>
      <c r="EAK3" s="25"/>
      <c r="EAM3" s="25"/>
      <c r="EAO3" s="25"/>
      <c r="EAQ3" s="25"/>
      <c r="EAS3" s="25"/>
      <c r="EAU3" s="25"/>
      <c r="EAW3" s="25"/>
      <c r="EAY3" s="25"/>
      <c r="EBA3" s="25"/>
      <c r="EBC3" s="25"/>
      <c r="EBE3" s="25"/>
      <c r="EBG3" s="25"/>
      <c r="EBI3" s="25"/>
      <c r="EBK3" s="25"/>
      <c r="EBM3" s="25"/>
      <c r="EBO3" s="25"/>
      <c r="EBQ3" s="25"/>
      <c r="EBS3" s="25"/>
      <c r="EBU3" s="25"/>
      <c r="EBW3" s="25"/>
      <c r="EBY3" s="25"/>
      <c r="ECA3" s="25"/>
      <c r="ECC3" s="25"/>
      <c r="ECE3" s="25"/>
      <c r="ECG3" s="25"/>
      <c r="ECI3" s="25"/>
      <c r="ECK3" s="25"/>
      <c r="ECM3" s="25"/>
      <c r="ECO3" s="25"/>
      <c r="ECQ3" s="25"/>
      <c r="ECS3" s="25"/>
      <c r="ECU3" s="25"/>
      <c r="ECW3" s="25"/>
      <c r="ECY3" s="25"/>
      <c r="EDA3" s="25"/>
      <c r="EDC3" s="25"/>
      <c r="EDE3" s="25"/>
      <c r="EDG3" s="25"/>
      <c r="EDI3" s="25"/>
      <c r="EDK3" s="25"/>
      <c r="EDM3" s="25"/>
      <c r="EDO3" s="25"/>
      <c r="EDQ3" s="25"/>
      <c r="EDS3" s="25"/>
      <c r="EDU3" s="25"/>
      <c r="EDW3" s="25"/>
      <c r="EDY3" s="25"/>
      <c r="EEA3" s="25"/>
      <c r="EEC3" s="25"/>
      <c r="EEE3" s="25"/>
      <c r="EEG3" s="25"/>
      <c r="EEI3" s="25"/>
      <c r="EEK3" s="25"/>
      <c r="EEM3" s="25"/>
      <c r="EEO3" s="25"/>
      <c r="EEQ3" s="25"/>
      <c r="EES3" s="25"/>
      <c r="EEU3" s="25"/>
      <c r="EEW3" s="25"/>
      <c r="EEY3" s="25"/>
      <c r="EFA3" s="25"/>
      <c r="EFC3" s="25"/>
      <c r="EFE3" s="25"/>
      <c r="EFG3" s="25"/>
      <c r="EFI3" s="25"/>
      <c r="EFK3" s="25"/>
      <c r="EFM3" s="25"/>
      <c r="EFO3" s="25"/>
      <c r="EFQ3" s="25"/>
      <c r="EFS3" s="25"/>
      <c r="EFU3" s="25"/>
      <c r="EFW3" s="25"/>
      <c r="EFY3" s="25"/>
      <c r="EGA3" s="25"/>
      <c r="EGC3" s="25"/>
      <c r="EGE3" s="25"/>
      <c r="EGG3" s="25"/>
      <c r="EGI3" s="25"/>
      <c r="EGK3" s="25"/>
      <c r="EGM3" s="25"/>
      <c r="EGO3" s="25"/>
      <c r="EGQ3" s="25"/>
      <c r="EGS3" s="25"/>
      <c r="EGU3" s="25"/>
      <c r="EGW3" s="25"/>
      <c r="EGY3" s="25"/>
      <c r="EHA3" s="25"/>
      <c r="EHC3" s="25"/>
      <c r="EHE3" s="25"/>
      <c r="EHG3" s="25"/>
      <c r="EHI3" s="25"/>
      <c r="EHK3" s="25"/>
      <c r="EHM3" s="25"/>
      <c r="EHO3" s="25"/>
      <c r="EHQ3" s="25"/>
      <c r="EHS3" s="25"/>
      <c r="EHU3" s="25"/>
      <c r="EHW3" s="25"/>
      <c r="EHY3" s="25"/>
      <c r="EIA3" s="25"/>
      <c r="EIC3" s="25"/>
      <c r="EIE3" s="25"/>
      <c r="EIG3" s="25"/>
      <c r="EII3" s="25"/>
      <c r="EIK3" s="25"/>
      <c r="EIM3" s="25"/>
      <c r="EIO3" s="25"/>
      <c r="EIQ3" s="25"/>
      <c r="EIS3" s="25"/>
      <c r="EIU3" s="25"/>
      <c r="EIW3" s="25"/>
      <c r="EIY3" s="25"/>
      <c r="EJA3" s="25"/>
      <c r="EJC3" s="25"/>
      <c r="EJE3" s="25"/>
      <c r="EJG3" s="25"/>
      <c r="EJI3" s="25"/>
      <c r="EJK3" s="25"/>
      <c r="EJM3" s="25"/>
      <c r="EJO3" s="25"/>
      <c r="EJQ3" s="25"/>
      <c r="EJS3" s="25"/>
      <c r="EJU3" s="25"/>
      <c r="EJW3" s="25"/>
      <c r="EJY3" s="25"/>
      <c r="EKA3" s="25"/>
      <c r="EKC3" s="25"/>
      <c r="EKE3" s="25"/>
      <c r="EKG3" s="25"/>
      <c r="EKI3" s="25"/>
      <c r="EKK3" s="25"/>
      <c r="EKM3" s="25"/>
      <c r="EKO3" s="25"/>
      <c r="EKQ3" s="25"/>
      <c r="EKS3" s="25"/>
      <c r="EKU3" s="25"/>
      <c r="EKW3" s="25"/>
      <c r="EKY3" s="25"/>
      <c r="ELA3" s="25"/>
      <c r="ELC3" s="25"/>
      <c r="ELE3" s="25"/>
      <c r="ELG3" s="25"/>
      <c r="ELI3" s="25"/>
      <c r="ELK3" s="25"/>
      <c r="ELM3" s="25"/>
      <c r="ELO3" s="25"/>
      <c r="ELQ3" s="25"/>
      <c r="ELS3" s="25"/>
      <c r="ELU3" s="25"/>
      <c r="ELW3" s="25"/>
      <c r="ELY3" s="25"/>
      <c r="EMA3" s="25"/>
      <c r="EMC3" s="25"/>
      <c r="EME3" s="25"/>
      <c r="EMG3" s="25"/>
      <c r="EMI3" s="25"/>
      <c r="EMK3" s="25"/>
      <c r="EMM3" s="25"/>
      <c r="EMO3" s="25"/>
      <c r="EMQ3" s="25"/>
      <c r="EMS3" s="25"/>
      <c r="EMU3" s="25"/>
      <c r="EMW3" s="25"/>
      <c r="EMY3" s="25"/>
      <c r="ENA3" s="25"/>
      <c r="ENC3" s="25"/>
      <c r="ENE3" s="25"/>
      <c r="ENG3" s="25"/>
      <c r="ENI3" s="25"/>
      <c r="ENK3" s="25"/>
      <c r="ENM3" s="25"/>
      <c r="ENO3" s="25"/>
      <c r="ENQ3" s="25"/>
      <c r="ENS3" s="25"/>
      <c r="ENU3" s="25"/>
      <c r="ENW3" s="25"/>
      <c r="ENY3" s="25"/>
      <c r="EOA3" s="25"/>
      <c r="EOC3" s="25"/>
      <c r="EOE3" s="25"/>
      <c r="EOG3" s="25"/>
      <c r="EOI3" s="25"/>
      <c r="EOK3" s="25"/>
      <c r="EOM3" s="25"/>
      <c r="EOO3" s="25"/>
      <c r="EOQ3" s="25"/>
      <c r="EOS3" s="25"/>
      <c r="EOU3" s="25"/>
      <c r="EOW3" s="25"/>
      <c r="EOY3" s="25"/>
      <c r="EPA3" s="25"/>
      <c r="EPC3" s="25"/>
      <c r="EPE3" s="25"/>
      <c r="EPG3" s="25"/>
      <c r="EPI3" s="25"/>
      <c r="EPK3" s="25"/>
      <c r="EPM3" s="25"/>
      <c r="EPO3" s="25"/>
      <c r="EPQ3" s="25"/>
      <c r="EPS3" s="25"/>
      <c r="EPU3" s="25"/>
      <c r="EPW3" s="25"/>
      <c r="EPY3" s="25"/>
      <c r="EQA3" s="25"/>
      <c r="EQC3" s="25"/>
      <c r="EQE3" s="25"/>
      <c r="EQG3" s="25"/>
      <c r="EQI3" s="25"/>
      <c r="EQK3" s="25"/>
      <c r="EQM3" s="25"/>
      <c r="EQO3" s="25"/>
      <c r="EQQ3" s="25"/>
      <c r="EQS3" s="25"/>
      <c r="EQU3" s="25"/>
      <c r="EQW3" s="25"/>
      <c r="EQY3" s="25"/>
      <c r="ERA3" s="25"/>
      <c r="ERC3" s="25"/>
      <c r="ERE3" s="25"/>
      <c r="ERG3" s="25"/>
      <c r="ERI3" s="25"/>
      <c r="ERK3" s="25"/>
      <c r="ERM3" s="25"/>
      <c r="ERO3" s="25"/>
      <c r="ERQ3" s="25"/>
      <c r="ERS3" s="25"/>
      <c r="ERU3" s="25"/>
      <c r="ERW3" s="25"/>
      <c r="ERY3" s="25"/>
      <c r="ESA3" s="25"/>
      <c r="ESC3" s="25"/>
      <c r="ESE3" s="25"/>
      <c r="ESG3" s="25"/>
      <c r="ESI3" s="25"/>
      <c r="ESK3" s="25"/>
      <c r="ESM3" s="25"/>
      <c r="ESO3" s="25"/>
      <c r="ESQ3" s="25"/>
      <c r="ESS3" s="25"/>
      <c r="ESU3" s="25"/>
      <c r="ESW3" s="25"/>
      <c r="ESY3" s="25"/>
      <c r="ETA3" s="25"/>
      <c r="ETC3" s="25"/>
      <c r="ETE3" s="25"/>
      <c r="ETG3" s="25"/>
      <c r="ETI3" s="25"/>
      <c r="ETK3" s="25"/>
      <c r="ETM3" s="25"/>
      <c r="ETO3" s="25"/>
      <c r="ETQ3" s="25"/>
      <c r="ETS3" s="25"/>
      <c r="ETU3" s="25"/>
      <c r="ETW3" s="25"/>
      <c r="ETY3" s="25"/>
      <c r="EUA3" s="25"/>
      <c r="EUC3" s="25"/>
      <c r="EUE3" s="25"/>
      <c r="EUG3" s="25"/>
      <c r="EUI3" s="25"/>
      <c r="EUK3" s="25"/>
      <c r="EUM3" s="25"/>
      <c r="EUO3" s="25"/>
      <c r="EUQ3" s="25"/>
      <c r="EUS3" s="25"/>
      <c r="EUU3" s="25"/>
      <c r="EUW3" s="25"/>
      <c r="EUY3" s="25"/>
      <c r="EVA3" s="25"/>
      <c r="EVC3" s="25"/>
      <c r="EVE3" s="25"/>
      <c r="EVG3" s="25"/>
      <c r="EVI3" s="25"/>
      <c r="EVK3" s="25"/>
      <c r="EVM3" s="25"/>
      <c r="EVO3" s="25"/>
      <c r="EVQ3" s="25"/>
      <c r="EVS3" s="25"/>
      <c r="EVU3" s="25"/>
      <c r="EVW3" s="25"/>
      <c r="EVY3" s="25"/>
      <c r="EWA3" s="25"/>
      <c r="EWC3" s="25"/>
      <c r="EWE3" s="25"/>
      <c r="EWG3" s="25"/>
      <c r="EWI3" s="25"/>
      <c r="EWK3" s="25"/>
      <c r="EWM3" s="25"/>
      <c r="EWO3" s="25"/>
      <c r="EWQ3" s="25"/>
      <c r="EWS3" s="25"/>
      <c r="EWU3" s="25"/>
      <c r="EWW3" s="25"/>
      <c r="EWY3" s="25"/>
      <c r="EXA3" s="25"/>
      <c r="EXC3" s="25"/>
      <c r="EXE3" s="25"/>
      <c r="EXG3" s="25"/>
      <c r="EXI3" s="25"/>
      <c r="EXK3" s="25"/>
      <c r="EXM3" s="25"/>
      <c r="EXO3" s="25"/>
      <c r="EXQ3" s="25"/>
      <c r="EXS3" s="25"/>
      <c r="EXU3" s="25"/>
      <c r="EXW3" s="25"/>
      <c r="EXY3" s="25"/>
      <c r="EYA3" s="25"/>
      <c r="EYC3" s="25"/>
      <c r="EYE3" s="25"/>
      <c r="EYG3" s="25"/>
      <c r="EYI3" s="25"/>
      <c r="EYK3" s="25"/>
      <c r="EYM3" s="25"/>
      <c r="EYO3" s="25"/>
      <c r="EYQ3" s="25"/>
      <c r="EYS3" s="25"/>
      <c r="EYU3" s="25"/>
      <c r="EYW3" s="25"/>
      <c r="EYY3" s="25"/>
      <c r="EZA3" s="25"/>
      <c r="EZC3" s="25"/>
      <c r="EZE3" s="25"/>
      <c r="EZG3" s="25"/>
      <c r="EZI3" s="25"/>
      <c r="EZK3" s="25"/>
      <c r="EZM3" s="25"/>
      <c r="EZO3" s="25"/>
      <c r="EZQ3" s="25"/>
      <c r="EZS3" s="25"/>
      <c r="EZU3" s="25"/>
      <c r="EZW3" s="25"/>
      <c r="EZY3" s="25"/>
      <c r="FAA3" s="25"/>
      <c r="FAC3" s="25"/>
      <c r="FAE3" s="25"/>
      <c r="FAG3" s="25"/>
      <c r="FAI3" s="25"/>
      <c r="FAK3" s="25"/>
      <c r="FAM3" s="25"/>
      <c r="FAO3" s="25"/>
      <c r="FAQ3" s="25"/>
      <c r="FAS3" s="25"/>
      <c r="FAU3" s="25"/>
      <c r="FAW3" s="25"/>
      <c r="FAY3" s="25"/>
      <c r="FBA3" s="25"/>
      <c r="FBC3" s="25"/>
      <c r="FBE3" s="25"/>
      <c r="FBG3" s="25"/>
      <c r="FBI3" s="25"/>
      <c r="FBK3" s="25"/>
      <c r="FBM3" s="25"/>
      <c r="FBO3" s="25"/>
      <c r="FBQ3" s="25"/>
      <c r="FBS3" s="25"/>
      <c r="FBU3" s="25"/>
      <c r="FBW3" s="25"/>
      <c r="FBY3" s="25"/>
      <c r="FCA3" s="25"/>
      <c r="FCC3" s="25"/>
      <c r="FCE3" s="25"/>
      <c r="FCG3" s="25"/>
      <c r="FCI3" s="25"/>
      <c r="FCK3" s="25"/>
      <c r="FCM3" s="25"/>
      <c r="FCO3" s="25"/>
      <c r="FCQ3" s="25"/>
      <c r="FCS3" s="25"/>
      <c r="FCU3" s="25"/>
      <c r="FCW3" s="25"/>
      <c r="FCY3" s="25"/>
      <c r="FDA3" s="25"/>
      <c r="FDC3" s="25"/>
      <c r="FDE3" s="25"/>
      <c r="FDG3" s="25"/>
      <c r="FDI3" s="25"/>
      <c r="FDK3" s="25"/>
      <c r="FDM3" s="25"/>
      <c r="FDO3" s="25"/>
      <c r="FDQ3" s="25"/>
      <c r="FDS3" s="25"/>
      <c r="FDU3" s="25"/>
      <c r="FDW3" s="25"/>
      <c r="FDY3" s="25"/>
      <c r="FEA3" s="25"/>
      <c r="FEC3" s="25"/>
      <c r="FEE3" s="25"/>
      <c r="FEG3" s="25"/>
      <c r="FEI3" s="25"/>
      <c r="FEK3" s="25"/>
      <c r="FEM3" s="25"/>
      <c r="FEO3" s="25"/>
      <c r="FEQ3" s="25"/>
      <c r="FES3" s="25"/>
      <c r="FEU3" s="25"/>
      <c r="FEW3" s="25"/>
      <c r="FEY3" s="25"/>
      <c r="FFA3" s="25"/>
      <c r="FFC3" s="25"/>
      <c r="FFE3" s="25"/>
      <c r="FFG3" s="25"/>
      <c r="FFI3" s="25"/>
      <c r="FFK3" s="25"/>
      <c r="FFM3" s="25"/>
      <c r="FFO3" s="25"/>
      <c r="FFQ3" s="25"/>
      <c r="FFS3" s="25"/>
      <c r="FFU3" s="25"/>
      <c r="FFW3" s="25"/>
      <c r="FFY3" s="25"/>
      <c r="FGA3" s="25"/>
      <c r="FGC3" s="25"/>
      <c r="FGE3" s="25"/>
      <c r="FGG3" s="25"/>
      <c r="FGI3" s="25"/>
      <c r="FGK3" s="25"/>
      <c r="FGM3" s="25"/>
      <c r="FGO3" s="25"/>
      <c r="FGQ3" s="25"/>
      <c r="FGS3" s="25"/>
      <c r="FGU3" s="25"/>
      <c r="FGW3" s="25"/>
      <c r="FGY3" s="25"/>
      <c r="FHA3" s="25"/>
      <c r="FHC3" s="25"/>
      <c r="FHE3" s="25"/>
      <c r="FHG3" s="25"/>
      <c r="FHI3" s="25"/>
      <c r="FHK3" s="25"/>
      <c r="FHM3" s="25"/>
      <c r="FHO3" s="25"/>
      <c r="FHQ3" s="25"/>
      <c r="FHS3" s="25"/>
      <c r="FHU3" s="25"/>
      <c r="FHW3" s="25"/>
      <c r="FHY3" s="25"/>
      <c r="FIA3" s="25"/>
      <c r="FIC3" s="25"/>
      <c r="FIE3" s="25"/>
      <c r="FIG3" s="25"/>
      <c r="FII3" s="25"/>
      <c r="FIK3" s="25"/>
      <c r="FIM3" s="25"/>
      <c r="FIO3" s="25"/>
      <c r="FIQ3" s="25"/>
      <c r="FIS3" s="25"/>
      <c r="FIU3" s="25"/>
      <c r="FIW3" s="25"/>
      <c r="FIY3" s="25"/>
      <c r="FJA3" s="25"/>
      <c r="FJC3" s="25"/>
      <c r="FJE3" s="25"/>
      <c r="FJG3" s="25"/>
      <c r="FJI3" s="25"/>
      <c r="FJK3" s="25"/>
      <c r="FJM3" s="25"/>
      <c r="FJO3" s="25"/>
      <c r="FJQ3" s="25"/>
      <c r="FJS3" s="25"/>
      <c r="FJU3" s="25"/>
      <c r="FJW3" s="25"/>
      <c r="FJY3" s="25"/>
      <c r="FKA3" s="25"/>
      <c r="FKC3" s="25"/>
      <c r="FKE3" s="25"/>
      <c r="FKG3" s="25"/>
      <c r="FKI3" s="25"/>
      <c r="FKK3" s="25"/>
      <c r="FKM3" s="25"/>
      <c r="FKO3" s="25"/>
      <c r="FKQ3" s="25"/>
      <c r="FKS3" s="25"/>
      <c r="FKU3" s="25"/>
      <c r="FKW3" s="25"/>
      <c r="FKY3" s="25"/>
      <c r="FLA3" s="25"/>
      <c r="FLC3" s="25"/>
      <c r="FLE3" s="25"/>
      <c r="FLG3" s="25"/>
      <c r="FLI3" s="25"/>
      <c r="FLK3" s="25"/>
      <c r="FLM3" s="25"/>
      <c r="FLO3" s="25"/>
      <c r="FLQ3" s="25"/>
      <c r="FLS3" s="25"/>
      <c r="FLU3" s="25"/>
      <c r="FLW3" s="25"/>
      <c r="FLY3" s="25"/>
      <c r="FMA3" s="25"/>
      <c r="FMC3" s="25"/>
      <c r="FME3" s="25"/>
      <c r="FMG3" s="25"/>
      <c r="FMI3" s="25"/>
      <c r="FMK3" s="25"/>
      <c r="FMM3" s="25"/>
      <c r="FMO3" s="25"/>
      <c r="FMQ3" s="25"/>
      <c r="FMS3" s="25"/>
      <c r="FMU3" s="25"/>
      <c r="FMW3" s="25"/>
      <c r="FMY3" s="25"/>
      <c r="FNA3" s="25"/>
      <c r="FNC3" s="25"/>
      <c r="FNE3" s="25"/>
      <c r="FNG3" s="25"/>
      <c r="FNI3" s="25"/>
      <c r="FNK3" s="25"/>
      <c r="FNM3" s="25"/>
      <c r="FNO3" s="25"/>
      <c r="FNQ3" s="25"/>
      <c r="FNS3" s="25"/>
      <c r="FNU3" s="25"/>
      <c r="FNW3" s="25"/>
      <c r="FNY3" s="25"/>
      <c r="FOA3" s="25"/>
      <c r="FOC3" s="25"/>
      <c r="FOE3" s="25"/>
      <c r="FOG3" s="25"/>
      <c r="FOI3" s="25"/>
      <c r="FOK3" s="25"/>
      <c r="FOM3" s="25"/>
      <c r="FOO3" s="25"/>
      <c r="FOQ3" s="25"/>
      <c r="FOS3" s="25"/>
      <c r="FOU3" s="25"/>
      <c r="FOW3" s="25"/>
      <c r="FOY3" s="25"/>
      <c r="FPA3" s="25"/>
      <c r="FPC3" s="25"/>
      <c r="FPE3" s="25"/>
      <c r="FPG3" s="25"/>
      <c r="FPI3" s="25"/>
      <c r="FPK3" s="25"/>
      <c r="FPM3" s="25"/>
      <c r="FPO3" s="25"/>
      <c r="FPQ3" s="25"/>
      <c r="FPS3" s="25"/>
      <c r="FPU3" s="25"/>
      <c r="FPW3" s="25"/>
      <c r="FPY3" s="25"/>
      <c r="FQA3" s="25"/>
      <c r="FQC3" s="25"/>
      <c r="FQE3" s="25"/>
      <c r="FQG3" s="25"/>
      <c r="FQI3" s="25"/>
      <c r="FQK3" s="25"/>
      <c r="FQM3" s="25"/>
      <c r="FQO3" s="25"/>
      <c r="FQQ3" s="25"/>
      <c r="FQS3" s="25"/>
      <c r="FQU3" s="25"/>
      <c r="FQW3" s="25"/>
      <c r="FQY3" s="25"/>
      <c r="FRA3" s="25"/>
      <c r="FRC3" s="25"/>
      <c r="FRE3" s="25"/>
      <c r="FRG3" s="25"/>
      <c r="FRI3" s="25"/>
      <c r="FRK3" s="25"/>
      <c r="FRM3" s="25"/>
      <c r="FRO3" s="25"/>
      <c r="FRQ3" s="25"/>
      <c r="FRS3" s="25"/>
      <c r="FRU3" s="25"/>
      <c r="FRW3" s="25"/>
      <c r="FRY3" s="25"/>
      <c r="FSA3" s="25"/>
      <c r="FSC3" s="25"/>
      <c r="FSE3" s="25"/>
      <c r="FSG3" s="25"/>
      <c r="FSI3" s="25"/>
      <c r="FSK3" s="25"/>
      <c r="FSM3" s="25"/>
      <c r="FSO3" s="25"/>
      <c r="FSQ3" s="25"/>
      <c r="FSS3" s="25"/>
      <c r="FSU3" s="25"/>
      <c r="FSW3" s="25"/>
      <c r="FSY3" s="25"/>
      <c r="FTA3" s="25"/>
      <c r="FTC3" s="25"/>
      <c r="FTE3" s="25"/>
      <c r="FTG3" s="25"/>
      <c r="FTI3" s="25"/>
      <c r="FTK3" s="25"/>
      <c r="FTM3" s="25"/>
      <c r="FTO3" s="25"/>
      <c r="FTQ3" s="25"/>
      <c r="FTS3" s="25"/>
      <c r="FTU3" s="25"/>
      <c r="FTW3" s="25"/>
      <c r="FTY3" s="25"/>
      <c r="FUA3" s="25"/>
      <c r="FUC3" s="25"/>
      <c r="FUE3" s="25"/>
      <c r="FUG3" s="25"/>
      <c r="FUI3" s="25"/>
      <c r="FUK3" s="25"/>
      <c r="FUM3" s="25"/>
      <c r="FUO3" s="25"/>
      <c r="FUQ3" s="25"/>
      <c r="FUS3" s="25"/>
      <c r="FUU3" s="25"/>
      <c r="FUW3" s="25"/>
      <c r="FUY3" s="25"/>
      <c r="FVA3" s="25"/>
      <c r="FVC3" s="25"/>
      <c r="FVE3" s="25"/>
      <c r="FVG3" s="25"/>
      <c r="FVI3" s="25"/>
      <c r="FVK3" s="25"/>
      <c r="FVM3" s="25"/>
      <c r="FVO3" s="25"/>
      <c r="FVQ3" s="25"/>
      <c r="FVS3" s="25"/>
      <c r="FVU3" s="25"/>
      <c r="FVW3" s="25"/>
      <c r="FVY3" s="25"/>
      <c r="FWA3" s="25"/>
      <c r="FWC3" s="25"/>
      <c r="FWE3" s="25"/>
      <c r="FWG3" s="25"/>
      <c r="FWI3" s="25"/>
      <c r="FWK3" s="25"/>
      <c r="FWM3" s="25"/>
      <c r="FWO3" s="25"/>
      <c r="FWQ3" s="25"/>
      <c r="FWS3" s="25"/>
      <c r="FWU3" s="25"/>
      <c r="FWW3" s="25"/>
      <c r="FWY3" s="25"/>
      <c r="FXA3" s="25"/>
      <c r="FXC3" s="25"/>
      <c r="FXE3" s="25"/>
      <c r="FXG3" s="25"/>
      <c r="FXI3" s="25"/>
      <c r="FXK3" s="25"/>
      <c r="FXM3" s="25"/>
      <c r="FXO3" s="25"/>
      <c r="FXQ3" s="25"/>
      <c r="FXS3" s="25"/>
      <c r="FXU3" s="25"/>
      <c r="FXW3" s="25"/>
      <c r="FXY3" s="25"/>
      <c r="FYA3" s="25"/>
      <c r="FYC3" s="25"/>
      <c r="FYE3" s="25"/>
      <c r="FYG3" s="25"/>
      <c r="FYI3" s="25"/>
      <c r="FYK3" s="25"/>
      <c r="FYM3" s="25"/>
      <c r="FYO3" s="25"/>
      <c r="FYQ3" s="25"/>
      <c r="FYS3" s="25"/>
      <c r="FYU3" s="25"/>
      <c r="FYW3" s="25"/>
      <c r="FYY3" s="25"/>
      <c r="FZA3" s="25"/>
      <c r="FZC3" s="25"/>
      <c r="FZE3" s="25"/>
      <c r="FZG3" s="25"/>
      <c r="FZI3" s="25"/>
      <c r="FZK3" s="25"/>
      <c r="FZM3" s="25"/>
      <c r="FZO3" s="25"/>
      <c r="FZQ3" s="25"/>
      <c r="FZS3" s="25"/>
      <c r="FZU3" s="25"/>
      <c r="FZW3" s="25"/>
      <c r="FZY3" s="25"/>
      <c r="GAA3" s="25"/>
      <c r="GAC3" s="25"/>
      <c r="GAE3" s="25"/>
      <c r="GAG3" s="25"/>
      <c r="GAI3" s="25"/>
      <c r="GAK3" s="25"/>
      <c r="GAM3" s="25"/>
      <c r="GAO3" s="25"/>
      <c r="GAQ3" s="25"/>
      <c r="GAS3" s="25"/>
      <c r="GAU3" s="25"/>
      <c r="GAW3" s="25"/>
      <c r="GAY3" s="25"/>
      <c r="GBA3" s="25"/>
      <c r="GBC3" s="25"/>
      <c r="GBE3" s="25"/>
      <c r="GBG3" s="25"/>
      <c r="GBI3" s="25"/>
      <c r="GBK3" s="25"/>
      <c r="GBM3" s="25"/>
      <c r="GBO3" s="25"/>
      <c r="GBQ3" s="25"/>
      <c r="GBS3" s="25"/>
      <c r="GBU3" s="25"/>
      <c r="GBW3" s="25"/>
      <c r="GBY3" s="25"/>
      <c r="GCA3" s="25"/>
      <c r="GCC3" s="25"/>
      <c r="GCE3" s="25"/>
      <c r="GCG3" s="25"/>
      <c r="GCI3" s="25"/>
      <c r="GCK3" s="25"/>
      <c r="GCM3" s="25"/>
      <c r="GCO3" s="25"/>
      <c r="GCQ3" s="25"/>
      <c r="GCS3" s="25"/>
      <c r="GCU3" s="25"/>
      <c r="GCW3" s="25"/>
      <c r="GCY3" s="25"/>
      <c r="GDA3" s="25"/>
      <c r="GDC3" s="25"/>
      <c r="GDE3" s="25"/>
      <c r="GDG3" s="25"/>
      <c r="GDI3" s="25"/>
      <c r="GDK3" s="25"/>
      <c r="GDM3" s="25"/>
      <c r="GDO3" s="25"/>
      <c r="GDQ3" s="25"/>
      <c r="GDS3" s="25"/>
      <c r="GDU3" s="25"/>
      <c r="GDW3" s="25"/>
      <c r="GDY3" s="25"/>
      <c r="GEA3" s="25"/>
      <c r="GEC3" s="25"/>
      <c r="GEE3" s="25"/>
      <c r="GEG3" s="25"/>
      <c r="GEI3" s="25"/>
      <c r="GEK3" s="25"/>
      <c r="GEM3" s="25"/>
      <c r="GEO3" s="25"/>
      <c r="GEQ3" s="25"/>
      <c r="GES3" s="25"/>
      <c r="GEU3" s="25"/>
      <c r="GEW3" s="25"/>
      <c r="GEY3" s="25"/>
      <c r="GFA3" s="25"/>
      <c r="GFC3" s="25"/>
      <c r="GFE3" s="25"/>
      <c r="GFG3" s="25"/>
      <c r="GFI3" s="25"/>
      <c r="GFK3" s="25"/>
      <c r="GFM3" s="25"/>
      <c r="GFO3" s="25"/>
      <c r="GFQ3" s="25"/>
      <c r="GFS3" s="25"/>
      <c r="GFU3" s="25"/>
      <c r="GFW3" s="25"/>
      <c r="GFY3" s="25"/>
      <c r="GGA3" s="25"/>
      <c r="GGC3" s="25"/>
      <c r="GGE3" s="25"/>
      <c r="GGG3" s="25"/>
      <c r="GGI3" s="25"/>
      <c r="GGK3" s="25"/>
      <c r="GGM3" s="25"/>
      <c r="GGO3" s="25"/>
      <c r="GGQ3" s="25"/>
      <c r="GGS3" s="25"/>
      <c r="GGU3" s="25"/>
      <c r="GGW3" s="25"/>
      <c r="GGY3" s="25"/>
      <c r="GHA3" s="25"/>
      <c r="GHC3" s="25"/>
      <c r="GHE3" s="25"/>
      <c r="GHG3" s="25"/>
      <c r="GHI3" s="25"/>
      <c r="GHK3" s="25"/>
      <c r="GHM3" s="25"/>
      <c r="GHO3" s="25"/>
      <c r="GHQ3" s="25"/>
      <c r="GHS3" s="25"/>
      <c r="GHU3" s="25"/>
      <c r="GHW3" s="25"/>
      <c r="GHY3" s="25"/>
      <c r="GIA3" s="25"/>
      <c r="GIC3" s="25"/>
      <c r="GIE3" s="25"/>
      <c r="GIG3" s="25"/>
      <c r="GII3" s="25"/>
      <c r="GIK3" s="25"/>
      <c r="GIM3" s="25"/>
      <c r="GIO3" s="25"/>
      <c r="GIQ3" s="25"/>
      <c r="GIS3" s="25"/>
      <c r="GIU3" s="25"/>
      <c r="GIW3" s="25"/>
      <c r="GIY3" s="25"/>
      <c r="GJA3" s="25"/>
      <c r="GJC3" s="25"/>
      <c r="GJE3" s="25"/>
      <c r="GJG3" s="25"/>
      <c r="GJI3" s="25"/>
      <c r="GJK3" s="25"/>
      <c r="GJM3" s="25"/>
      <c r="GJO3" s="25"/>
      <c r="GJQ3" s="25"/>
      <c r="GJS3" s="25"/>
      <c r="GJU3" s="25"/>
      <c r="GJW3" s="25"/>
      <c r="GJY3" s="25"/>
      <c r="GKA3" s="25"/>
      <c r="GKC3" s="25"/>
      <c r="GKE3" s="25"/>
      <c r="GKG3" s="25"/>
      <c r="GKI3" s="25"/>
      <c r="GKK3" s="25"/>
      <c r="GKM3" s="25"/>
      <c r="GKO3" s="25"/>
      <c r="GKQ3" s="25"/>
      <c r="GKS3" s="25"/>
      <c r="GKU3" s="25"/>
      <c r="GKW3" s="25"/>
      <c r="GKY3" s="25"/>
      <c r="GLA3" s="25"/>
      <c r="GLC3" s="25"/>
      <c r="GLE3" s="25"/>
      <c r="GLG3" s="25"/>
      <c r="GLI3" s="25"/>
      <c r="GLK3" s="25"/>
      <c r="GLM3" s="25"/>
      <c r="GLO3" s="25"/>
      <c r="GLQ3" s="25"/>
      <c r="GLS3" s="25"/>
      <c r="GLU3" s="25"/>
      <c r="GLW3" s="25"/>
      <c r="GLY3" s="25"/>
      <c r="GMA3" s="25"/>
      <c r="GMC3" s="25"/>
      <c r="GME3" s="25"/>
      <c r="GMG3" s="25"/>
      <c r="GMI3" s="25"/>
      <c r="GMK3" s="25"/>
      <c r="GMM3" s="25"/>
      <c r="GMO3" s="25"/>
      <c r="GMQ3" s="25"/>
      <c r="GMS3" s="25"/>
      <c r="GMU3" s="25"/>
      <c r="GMW3" s="25"/>
      <c r="GMY3" s="25"/>
      <c r="GNA3" s="25"/>
      <c r="GNC3" s="25"/>
      <c r="GNE3" s="25"/>
      <c r="GNG3" s="25"/>
      <c r="GNI3" s="25"/>
      <c r="GNK3" s="25"/>
      <c r="GNM3" s="25"/>
      <c r="GNO3" s="25"/>
      <c r="GNQ3" s="25"/>
      <c r="GNS3" s="25"/>
      <c r="GNU3" s="25"/>
      <c r="GNW3" s="25"/>
      <c r="GNY3" s="25"/>
      <c r="GOA3" s="25"/>
      <c r="GOC3" s="25"/>
      <c r="GOE3" s="25"/>
      <c r="GOG3" s="25"/>
      <c r="GOI3" s="25"/>
      <c r="GOK3" s="25"/>
      <c r="GOM3" s="25"/>
      <c r="GOO3" s="25"/>
      <c r="GOQ3" s="25"/>
      <c r="GOS3" s="25"/>
      <c r="GOU3" s="25"/>
      <c r="GOW3" s="25"/>
      <c r="GOY3" s="25"/>
      <c r="GPA3" s="25"/>
      <c r="GPC3" s="25"/>
      <c r="GPE3" s="25"/>
      <c r="GPG3" s="25"/>
      <c r="GPI3" s="25"/>
      <c r="GPK3" s="25"/>
      <c r="GPM3" s="25"/>
      <c r="GPO3" s="25"/>
      <c r="GPQ3" s="25"/>
      <c r="GPS3" s="25"/>
      <c r="GPU3" s="25"/>
      <c r="GPW3" s="25"/>
      <c r="GPY3" s="25"/>
      <c r="GQA3" s="25"/>
      <c r="GQC3" s="25"/>
      <c r="GQE3" s="25"/>
      <c r="GQG3" s="25"/>
      <c r="GQI3" s="25"/>
      <c r="GQK3" s="25"/>
      <c r="GQM3" s="25"/>
      <c r="GQO3" s="25"/>
      <c r="GQQ3" s="25"/>
      <c r="GQS3" s="25"/>
      <c r="GQU3" s="25"/>
      <c r="GQW3" s="25"/>
      <c r="GQY3" s="25"/>
      <c r="GRA3" s="25"/>
      <c r="GRC3" s="25"/>
      <c r="GRE3" s="25"/>
      <c r="GRG3" s="25"/>
      <c r="GRI3" s="25"/>
      <c r="GRK3" s="25"/>
      <c r="GRM3" s="25"/>
      <c r="GRO3" s="25"/>
      <c r="GRQ3" s="25"/>
      <c r="GRS3" s="25"/>
      <c r="GRU3" s="25"/>
      <c r="GRW3" s="25"/>
      <c r="GRY3" s="25"/>
      <c r="GSA3" s="25"/>
      <c r="GSC3" s="25"/>
      <c r="GSE3" s="25"/>
      <c r="GSG3" s="25"/>
      <c r="GSI3" s="25"/>
      <c r="GSK3" s="25"/>
      <c r="GSM3" s="25"/>
      <c r="GSO3" s="25"/>
      <c r="GSQ3" s="25"/>
      <c r="GSS3" s="25"/>
      <c r="GSU3" s="25"/>
      <c r="GSW3" s="25"/>
      <c r="GSY3" s="25"/>
      <c r="GTA3" s="25"/>
      <c r="GTC3" s="25"/>
      <c r="GTE3" s="25"/>
      <c r="GTG3" s="25"/>
      <c r="GTI3" s="25"/>
      <c r="GTK3" s="25"/>
      <c r="GTM3" s="25"/>
      <c r="GTO3" s="25"/>
      <c r="GTQ3" s="25"/>
      <c r="GTS3" s="25"/>
      <c r="GTU3" s="25"/>
      <c r="GTW3" s="25"/>
      <c r="GTY3" s="25"/>
      <c r="GUA3" s="25"/>
      <c r="GUC3" s="25"/>
      <c r="GUE3" s="25"/>
      <c r="GUG3" s="25"/>
      <c r="GUI3" s="25"/>
      <c r="GUK3" s="25"/>
      <c r="GUM3" s="25"/>
      <c r="GUO3" s="25"/>
      <c r="GUQ3" s="25"/>
      <c r="GUS3" s="25"/>
      <c r="GUU3" s="25"/>
      <c r="GUW3" s="25"/>
      <c r="GUY3" s="25"/>
      <c r="GVA3" s="25"/>
      <c r="GVC3" s="25"/>
      <c r="GVE3" s="25"/>
      <c r="GVG3" s="25"/>
      <c r="GVI3" s="25"/>
      <c r="GVK3" s="25"/>
      <c r="GVM3" s="25"/>
      <c r="GVO3" s="25"/>
      <c r="GVQ3" s="25"/>
      <c r="GVS3" s="25"/>
      <c r="GVU3" s="25"/>
      <c r="GVW3" s="25"/>
      <c r="GVY3" s="25"/>
      <c r="GWA3" s="25"/>
      <c r="GWC3" s="25"/>
      <c r="GWE3" s="25"/>
      <c r="GWG3" s="25"/>
      <c r="GWI3" s="25"/>
      <c r="GWK3" s="25"/>
      <c r="GWM3" s="25"/>
      <c r="GWO3" s="25"/>
      <c r="GWQ3" s="25"/>
      <c r="GWS3" s="25"/>
      <c r="GWU3" s="25"/>
      <c r="GWW3" s="25"/>
      <c r="GWY3" s="25"/>
      <c r="GXA3" s="25"/>
      <c r="GXC3" s="25"/>
      <c r="GXE3" s="25"/>
      <c r="GXG3" s="25"/>
      <c r="GXI3" s="25"/>
      <c r="GXK3" s="25"/>
      <c r="GXM3" s="25"/>
      <c r="GXO3" s="25"/>
      <c r="GXQ3" s="25"/>
      <c r="GXS3" s="25"/>
      <c r="GXU3" s="25"/>
      <c r="GXW3" s="25"/>
      <c r="GXY3" s="25"/>
      <c r="GYA3" s="25"/>
      <c r="GYC3" s="25"/>
      <c r="GYE3" s="25"/>
      <c r="GYG3" s="25"/>
      <c r="GYI3" s="25"/>
      <c r="GYK3" s="25"/>
      <c r="GYM3" s="25"/>
      <c r="GYO3" s="25"/>
      <c r="GYQ3" s="25"/>
      <c r="GYS3" s="25"/>
      <c r="GYU3" s="25"/>
      <c r="GYW3" s="25"/>
      <c r="GYY3" s="25"/>
      <c r="GZA3" s="25"/>
      <c r="GZC3" s="25"/>
      <c r="GZE3" s="25"/>
      <c r="GZG3" s="25"/>
      <c r="GZI3" s="25"/>
      <c r="GZK3" s="25"/>
      <c r="GZM3" s="25"/>
      <c r="GZO3" s="25"/>
      <c r="GZQ3" s="25"/>
      <c r="GZS3" s="25"/>
      <c r="GZU3" s="25"/>
      <c r="GZW3" s="25"/>
      <c r="GZY3" s="25"/>
      <c r="HAA3" s="25"/>
      <c r="HAC3" s="25"/>
      <c r="HAE3" s="25"/>
      <c r="HAG3" s="25"/>
      <c r="HAI3" s="25"/>
      <c r="HAK3" s="25"/>
      <c r="HAM3" s="25"/>
      <c r="HAO3" s="25"/>
      <c r="HAQ3" s="25"/>
      <c r="HAS3" s="25"/>
      <c r="HAU3" s="25"/>
      <c r="HAW3" s="25"/>
      <c r="HAY3" s="25"/>
      <c r="HBA3" s="25"/>
      <c r="HBC3" s="25"/>
      <c r="HBE3" s="25"/>
      <c r="HBG3" s="25"/>
      <c r="HBI3" s="25"/>
      <c r="HBK3" s="25"/>
      <c r="HBM3" s="25"/>
      <c r="HBO3" s="25"/>
      <c r="HBQ3" s="25"/>
      <c r="HBS3" s="25"/>
      <c r="HBU3" s="25"/>
      <c r="HBW3" s="25"/>
      <c r="HBY3" s="25"/>
      <c r="HCA3" s="25"/>
      <c r="HCC3" s="25"/>
      <c r="HCE3" s="25"/>
      <c r="HCG3" s="25"/>
      <c r="HCI3" s="25"/>
      <c r="HCK3" s="25"/>
      <c r="HCM3" s="25"/>
      <c r="HCO3" s="25"/>
      <c r="HCQ3" s="25"/>
      <c r="HCS3" s="25"/>
      <c r="HCU3" s="25"/>
      <c r="HCW3" s="25"/>
      <c r="HCY3" s="25"/>
      <c r="HDA3" s="25"/>
      <c r="HDC3" s="25"/>
      <c r="HDE3" s="25"/>
      <c r="HDG3" s="25"/>
      <c r="HDI3" s="25"/>
      <c r="HDK3" s="25"/>
      <c r="HDM3" s="25"/>
      <c r="HDO3" s="25"/>
      <c r="HDQ3" s="25"/>
      <c r="HDS3" s="25"/>
      <c r="HDU3" s="25"/>
      <c r="HDW3" s="25"/>
      <c r="HDY3" s="25"/>
      <c r="HEA3" s="25"/>
      <c r="HEC3" s="25"/>
      <c r="HEE3" s="25"/>
      <c r="HEG3" s="25"/>
      <c r="HEI3" s="25"/>
      <c r="HEK3" s="25"/>
      <c r="HEM3" s="25"/>
      <c r="HEO3" s="25"/>
      <c r="HEQ3" s="25"/>
      <c r="HES3" s="25"/>
      <c r="HEU3" s="25"/>
      <c r="HEW3" s="25"/>
      <c r="HEY3" s="25"/>
      <c r="HFA3" s="25"/>
      <c r="HFC3" s="25"/>
      <c r="HFE3" s="25"/>
      <c r="HFG3" s="25"/>
      <c r="HFI3" s="25"/>
      <c r="HFK3" s="25"/>
      <c r="HFM3" s="25"/>
      <c r="HFO3" s="25"/>
      <c r="HFQ3" s="25"/>
      <c r="HFS3" s="25"/>
      <c r="HFU3" s="25"/>
      <c r="HFW3" s="25"/>
      <c r="HFY3" s="25"/>
      <c r="HGA3" s="25"/>
      <c r="HGC3" s="25"/>
      <c r="HGE3" s="25"/>
      <c r="HGG3" s="25"/>
      <c r="HGI3" s="25"/>
      <c r="HGK3" s="25"/>
      <c r="HGM3" s="25"/>
      <c r="HGO3" s="25"/>
      <c r="HGQ3" s="25"/>
      <c r="HGS3" s="25"/>
      <c r="HGU3" s="25"/>
      <c r="HGW3" s="25"/>
      <c r="HGY3" s="25"/>
      <c r="HHA3" s="25"/>
      <c r="HHC3" s="25"/>
      <c r="HHE3" s="25"/>
      <c r="HHG3" s="25"/>
      <c r="HHI3" s="25"/>
      <c r="HHK3" s="25"/>
      <c r="HHM3" s="25"/>
      <c r="HHO3" s="25"/>
      <c r="HHQ3" s="25"/>
      <c r="HHS3" s="25"/>
      <c r="HHU3" s="25"/>
      <c r="HHW3" s="25"/>
      <c r="HHY3" s="25"/>
      <c r="HIA3" s="25"/>
      <c r="HIC3" s="25"/>
      <c r="HIE3" s="25"/>
      <c r="HIG3" s="25"/>
      <c r="HII3" s="25"/>
      <c r="HIK3" s="25"/>
      <c r="HIM3" s="25"/>
      <c r="HIO3" s="25"/>
      <c r="HIQ3" s="25"/>
      <c r="HIS3" s="25"/>
      <c r="HIU3" s="25"/>
      <c r="HIW3" s="25"/>
      <c r="HIY3" s="25"/>
      <c r="HJA3" s="25"/>
      <c r="HJC3" s="25"/>
      <c r="HJE3" s="25"/>
      <c r="HJG3" s="25"/>
      <c r="HJI3" s="25"/>
      <c r="HJK3" s="25"/>
      <c r="HJM3" s="25"/>
      <c r="HJO3" s="25"/>
      <c r="HJQ3" s="25"/>
      <c r="HJS3" s="25"/>
      <c r="HJU3" s="25"/>
      <c r="HJW3" s="25"/>
      <c r="HJY3" s="25"/>
      <c r="HKA3" s="25"/>
      <c r="HKC3" s="25"/>
      <c r="HKE3" s="25"/>
      <c r="HKG3" s="25"/>
      <c r="HKI3" s="25"/>
      <c r="HKK3" s="25"/>
      <c r="HKM3" s="25"/>
      <c r="HKO3" s="25"/>
      <c r="HKQ3" s="25"/>
      <c r="HKS3" s="25"/>
      <c r="HKU3" s="25"/>
      <c r="HKW3" s="25"/>
      <c r="HKY3" s="25"/>
      <c r="HLA3" s="25"/>
      <c r="HLC3" s="25"/>
      <c r="HLE3" s="25"/>
      <c r="HLG3" s="25"/>
      <c r="HLI3" s="25"/>
      <c r="HLK3" s="25"/>
      <c r="HLM3" s="25"/>
      <c r="HLO3" s="25"/>
      <c r="HLQ3" s="25"/>
      <c r="HLS3" s="25"/>
      <c r="HLU3" s="25"/>
      <c r="HLW3" s="25"/>
      <c r="HLY3" s="25"/>
      <c r="HMA3" s="25"/>
      <c r="HMC3" s="25"/>
      <c r="HME3" s="25"/>
      <c r="HMG3" s="25"/>
      <c r="HMI3" s="25"/>
      <c r="HMK3" s="25"/>
      <c r="HMM3" s="25"/>
      <c r="HMO3" s="25"/>
      <c r="HMQ3" s="25"/>
      <c r="HMS3" s="25"/>
      <c r="HMU3" s="25"/>
      <c r="HMW3" s="25"/>
      <c r="HMY3" s="25"/>
      <c r="HNA3" s="25"/>
      <c r="HNC3" s="25"/>
      <c r="HNE3" s="25"/>
      <c r="HNG3" s="25"/>
      <c r="HNI3" s="25"/>
      <c r="HNK3" s="25"/>
      <c r="HNM3" s="25"/>
      <c r="HNO3" s="25"/>
      <c r="HNQ3" s="25"/>
      <c r="HNS3" s="25"/>
      <c r="HNU3" s="25"/>
      <c r="HNW3" s="25"/>
      <c r="HNY3" s="25"/>
      <c r="HOA3" s="25"/>
      <c r="HOC3" s="25"/>
      <c r="HOE3" s="25"/>
      <c r="HOG3" s="25"/>
      <c r="HOI3" s="25"/>
      <c r="HOK3" s="25"/>
      <c r="HOM3" s="25"/>
      <c r="HOO3" s="25"/>
      <c r="HOQ3" s="25"/>
      <c r="HOS3" s="25"/>
      <c r="HOU3" s="25"/>
      <c r="HOW3" s="25"/>
      <c r="HOY3" s="25"/>
      <c r="HPA3" s="25"/>
      <c r="HPC3" s="25"/>
      <c r="HPE3" s="25"/>
      <c r="HPG3" s="25"/>
      <c r="HPI3" s="25"/>
      <c r="HPK3" s="25"/>
      <c r="HPM3" s="25"/>
      <c r="HPO3" s="25"/>
      <c r="HPQ3" s="25"/>
      <c r="HPS3" s="25"/>
      <c r="HPU3" s="25"/>
      <c r="HPW3" s="25"/>
      <c r="HPY3" s="25"/>
      <c r="HQA3" s="25"/>
      <c r="HQC3" s="25"/>
      <c r="HQE3" s="25"/>
      <c r="HQG3" s="25"/>
      <c r="HQI3" s="25"/>
      <c r="HQK3" s="25"/>
      <c r="HQM3" s="25"/>
      <c r="HQO3" s="25"/>
      <c r="HQQ3" s="25"/>
      <c r="HQS3" s="25"/>
      <c r="HQU3" s="25"/>
      <c r="HQW3" s="25"/>
      <c r="HQY3" s="25"/>
      <c r="HRA3" s="25"/>
      <c r="HRC3" s="25"/>
      <c r="HRE3" s="25"/>
      <c r="HRG3" s="25"/>
      <c r="HRI3" s="25"/>
      <c r="HRK3" s="25"/>
      <c r="HRM3" s="25"/>
      <c r="HRO3" s="25"/>
      <c r="HRQ3" s="25"/>
      <c r="HRS3" s="25"/>
      <c r="HRU3" s="25"/>
      <c r="HRW3" s="25"/>
      <c r="HRY3" s="25"/>
      <c r="HSA3" s="25"/>
      <c r="HSC3" s="25"/>
      <c r="HSE3" s="25"/>
      <c r="HSG3" s="25"/>
      <c r="HSI3" s="25"/>
      <c r="HSK3" s="25"/>
      <c r="HSM3" s="25"/>
      <c r="HSO3" s="25"/>
      <c r="HSQ3" s="25"/>
      <c r="HSS3" s="25"/>
      <c r="HSU3" s="25"/>
      <c r="HSW3" s="25"/>
      <c r="HSY3" s="25"/>
      <c r="HTA3" s="25"/>
      <c r="HTC3" s="25"/>
      <c r="HTE3" s="25"/>
      <c r="HTG3" s="25"/>
      <c r="HTI3" s="25"/>
      <c r="HTK3" s="25"/>
      <c r="HTM3" s="25"/>
      <c r="HTO3" s="25"/>
      <c r="HTQ3" s="25"/>
      <c r="HTS3" s="25"/>
      <c r="HTU3" s="25"/>
      <c r="HTW3" s="25"/>
      <c r="HTY3" s="25"/>
      <c r="HUA3" s="25"/>
      <c r="HUC3" s="25"/>
      <c r="HUE3" s="25"/>
      <c r="HUG3" s="25"/>
      <c r="HUI3" s="25"/>
      <c r="HUK3" s="25"/>
      <c r="HUM3" s="25"/>
      <c r="HUO3" s="25"/>
      <c r="HUQ3" s="25"/>
      <c r="HUS3" s="25"/>
      <c r="HUU3" s="25"/>
      <c r="HUW3" s="25"/>
      <c r="HUY3" s="25"/>
      <c r="HVA3" s="25"/>
      <c r="HVC3" s="25"/>
      <c r="HVE3" s="25"/>
      <c r="HVG3" s="25"/>
      <c r="HVI3" s="25"/>
      <c r="HVK3" s="25"/>
      <c r="HVM3" s="25"/>
      <c r="HVO3" s="25"/>
      <c r="HVQ3" s="25"/>
      <c r="HVS3" s="25"/>
      <c r="HVU3" s="25"/>
      <c r="HVW3" s="25"/>
      <c r="HVY3" s="25"/>
      <c r="HWA3" s="25"/>
      <c r="HWC3" s="25"/>
      <c r="HWE3" s="25"/>
      <c r="HWG3" s="25"/>
      <c r="HWI3" s="25"/>
      <c r="HWK3" s="25"/>
      <c r="HWM3" s="25"/>
      <c r="HWO3" s="25"/>
      <c r="HWQ3" s="25"/>
      <c r="HWS3" s="25"/>
      <c r="HWU3" s="25"/>
      <c r="HWW3" s="25"/>
      <c r="HWY3" s="25"/>
      <c r="HXA3" s="25"/>
      <c r="HXC3" s="25"/>
      <c r="HXE3" s="25"/>
      <c r="HXG3" s="25"/>
      <c r="HXI3" s="25"/>
      <c r="HXK3" s="25"/>
      <c r="HXM3" s="25"/>
      <c r="HXO3" s="25"/>
      <c r="HXQ3" s="25"/>
      <c r="HXS3" s="25"/>
      <c r="HXU3" s="25"/>
      <c r="HXW3" s="25"/>
      <c r="HXY3" s="25"/>
      <c r="HYA3" s="25"/>
      <c r="HYC3" s="25"/>
      <c r="HYE3" s="25"/>
      <c r="HYG3" s="25"/>
      <c r="HYI3" s="25"/>
      <c r="HYK3" s="25"/>
      <c r="HYM3" s="25"/>
      <c r="HYO3" s="25"/>
      <c r="HYQ3" s="25"/>
      <c r="HYS3" s="25"/>
      <c r="HYU3" s="25"/>
      <c r="HYW3" s="25"/>
      <c r="HYY3" s="25"/>
      <c r="HZA3" s="25"/>
      <c r="HZC3" s="25"/>
      <c r="HZE3" s="25"/>
      <c r="HZG3" s="25"/>
      <c r="HZI3" s="25"/>
      <c r="HZK3" s="25"/>
      <c r="HZM3" s="25"/>
      <c r="HZO3" s="25"/>
      <c r="HZQ3" s="25"/>
      <c r="HZS3" s="25"/>
      <c r="HZU3" s="25"/>
      <c r="HZW3" s="25"/>
      <c r="HZY3" s="25"/>
      <c r="IAA3" s="25"/>
      <c r="IAC3" s="25"/>
      <c r="IAE3" s="25"/>
      <c r="IAG3" s="25"/>
      <c r="IAI3" s="25"/>
      <c r="IAK3" s="25"/>
      <c r="IAM3" s="25"/>
      <c r="IAO3" s="25"/>
      <c r="IAQ3" s="25"/>
      <c r="IAS3" s="25"/>
      <c r="IAU3" s="25"/>
      <c r="IAW3" s="25"/>
      <c r="IAY3" s="25"/>
      <c r="IBA3" s="25"/>
      <c r="IBC3" s="25"/>
      <c r="IBE3" s="25"/>
      <c r="IBG3" s="25"/>
      <c r="IBI3" s="25"/>
      <c r="IBK3" s="25"/>
      <c r="IBM3" s="25"/>
      <c r="IBO3" s="25"/>
      <c r="IBQ3" s="25"/>
      <c r="IBS3" s="25"/>
      <c r="IBU3" s="25"/>
      <c r="IBW3" s="25"/>
      <c r="IBY3" s="25"/>
      <c r="ICA3" s="25"/>
      <c r="ICC3" s="25"/>
      <c r="ICE3" s="25"/>
      <c r="ICG3" s="25"/>
      <c r="ICI3" s="25"/>
      <c r="ICK3" s="25"/>
      <c r="ICM3" s="25"/>
      <c r="ICO3" s="25"/>
      <c r="ICQ3" s="25"/>
      <c r="ICS3" s="25"/>
      <c r="ICU3" s="25"/>
      <c r="ICW3" s="25"/>
      <c r="ICY3" s="25"/>
      <c r="IDA3" s="25"/>
      <c r="IDC3" s="25"/>
      <c r="IDE3" s="25"/>
      <c r="IDG3" s="25"/>
      <c r="IDI3" s="25"/>
      <c r="IDK3" s="25"/>
      <c r="IDM3" s="25"/>
      <c r="IDO3" s="25"/>
      <c r="IDQ3" s="25"/>
      <c r="IDS3" s="25"/>
      <c r="IDU3" s="25"/>
      <c r="IDW3" s="25"/>
      <c r="IDY3" s="25"/>
      <c r="IEA3" s="25"/>
      <c r="IEC3" s="25"/>
      <c r="IEE3" s="25"/>
      <c r="IEG3" s="25"/>
      <c r="IEI3" s="25"/>
      <c r="IEK3" s="25"/>
      <c r="IEM3" s="25"/>
      <c r="IEO3" s="25"/>
      <c r="IEQ3" s="25"/>
      <c r="IES3" s="25"/>
      <c r="IEU3" s="25"/>
      <c r="IEW3" s="25"/>
      <c r="IEY3" s="25"/>
      <c r="IFA3" s="25"/>
      <c r="IFC3" s="25"/>
      <c r="IFE3" s="25"/>
      <c r="IFG3" s="25"/>
      <c r="IFI3" s="25"/>
      <c r="IFK3" s="25"/>
      <c r="IFM3" s="25"/>
      <c r="IFO3" s="25"/>
      <c r="IFQ3" s="25"/>
      <c r="IFS3" s="25"/>
      <c r="IFU3" s="25"/>
      <c r="IFW3" s="25"/>
      <c r="IFY3" s="25"/>
      <c r="IGA3" s="25"/>
      <c r="IGC3" s="25"/>
      <c r="IGE3" s="25"/>
      <c r="IGG3" s="25"/>
      <c r="IGI3" s="25"/>
      <c r="IGK3" s="25"/>
      <c r="IGM3" s="25"/>
      <c r="IGO3" s="25"/>
      <c r="IGQ3" s="25"/>
      <c r="IGS3" s="25"/>
      <c r="IGU3" s="25"/>
      <c r="IGW3" s="25"/>
      <c r="IGY3" s="25"/>
      <c r="IHA3" s="25"/>
      <c r="IHC3" s="25"/>
      <c r="IHE3" s="25"/>
      <c r="IHG3" s="25"/>
      <c r="IHI3" s="25"/>
      <c r="IHK3" s="25"/>
      <c r="IHM3" s="25"/>
      <c r="IHO3" s="25"/>
      <c r="IHQ3" s="25"/>
      <c r="IHS3" s="25"/>
      <c r="IHU3" s="25"/>
      <c r="IHW3" s="25"/>
      <c r="IHY3" s="25"/>
      <c r="IIA3" s="25"/>
      <c r="IIC3" s="25"/>
      <c r="IIE3" s="25"/>
      <c r="IIG3" s="25"/>
      <c r="III3" s="25"/>
      <c r="IIK3" s="25"/>
      <c r="IIM3" s="25"/>
      <c r="IIO3" s="25"/>
      <c r="IIQ3" s="25"/>
      <c r="IIS3" s="25"/>
      <c r="IIU3" s="25"/>
      <c r="IIW3" s="25"/>
      <c r="IIY3" s="25"/>
      <c r="IJA3" s="25"/>
      <c r="IJC3" s="25"/>
      <c r="IJE3" s="25"/>
      <c r="IJG3" s="25"/>
      <c r="IJI3" s="25"/>
      <c r="IJK3" s="25"/>
      <c r="IJM3" s="25"/>
      <c r="IJO3" s="25"/>
      <c r="IJQ3" s="25"/>
      <c r="IJS3" s="25"/>
      <c r="IJU3" s="25"/>
      <c r="IJW3" s="25"/>
      <c r="IJY3" s="25"/>
      <c r="IKA3" s="25"/>
      <c r="IKC3" s="25"/>
      <c r="IKE3" s="25"/>
      <c r="IKG3" s="25"/>
      <c r="IKI3" s="25"/>
      <c r="IKK3" s="25"/>
      <c r="IKM3" s="25"/>
      <c r="IKO3" s="25"/>
      <c r="IKQ3" s="25"/>
      <c r="IKS3" s="25"/>
      <c r="IKU3" s="25"/>
      <c r="IKW3" s="25"/>
      <c r="IKY3" s="25"/>
      <c r="ILA3" s="25"/>
      <c r="ILC3" s="25"/>
      <c r="ILE3" s="25"/>
      <c r="ILG3" s="25"/>
      <c r="ILI3" s="25"/>
      <c r="ILK3" s="25"/>
      <c r="ILM3" s="25"/>
      <c r="ILO3" s="25"/>
      <c r="ILQ3" s="25"/>
      <c r="ILS3" s="25"/>
      <c r="ILU3" s="25"/>
      <c r="ILW3" s="25"/>
      <c r="ILY3" s="25"/>
      <c r="IMA3" s="25"/>
      <c r="IMC3" s="25"/>
      <c r="IME3" s="25"/>
      <c r="IMG3" s="25"/>
      <c r="IMI3" s="25"/>
      <c r="IMK3" s="25"/>
      <c r="IMM3" s="25"/>
      <c r="IMO3" s="25"/>
      <c r="IMQ3" s="25"/>
      <c r="IMS3" s="25"/>
      <c r="IMU3" s="25"/>
      <c r="IMW3" s="25"/>
      <c r="IMY3" s="25"/>
      <c r="INA3" s="25"/>
      <c r="INC3" s="25"/>
      <c r="INE3" s="25"/>
      <c r="ING3" s="25"/>
      <c r="INI3" s="25"/>
      <c r="INK3" s="25"/>
      <c r="INM3" s="25"/>
      <c r="INO3" s="25"/>
      <c r="INQ3" s="25"/>
      <c r="INS3" s="25"/>
      <c r="INU3" s="25"/>
      <c r="INW3" s="25"/>
      <c r="INY3" s="25"/>
      <c r="IOA3" s="25"/>
      <c r="IOC3" s="25"/>
      <c r="IOE3" s="25"/>
      <c r="IOG3" s="25"/>
      <c r="IOI3" s="25"/>
      <c r="IOK3" s="25"/>
      <c r="IOM3" s="25"/>
      <c r="IOO3" s="25"/>
      <c r="IOQ3" s="25"/>
      <c r="IOS3" s="25"/>
      <c r="IOU3" s="25"/>
      <c r="IOW3" s="25"/>
      <c r="IOY3" s="25"/>
      <c r="IPA3" s="25"/>
      <c r="IPC3" s="25"/>
      <c r="IPE3" s="25"/>
      <c r="IPG3" s="25"/>
      <c r="IPI3" s="25"/>
      <c r="IPK3" s="25"/>
      <c r="IPM3" s="25"/>
      <c r="IPO3" s="25"/>
      <c r="IPQ3" s="25"/>
      <c r="IPS3" s="25"/>
      <c r="IPU3" s="25"/>
      <c r="IPW3" s="25"/>
      <c r="IPY3" s="25"/>
      <c r="IQA3" s="25"/>
      <c r="IQC3" s="25"/>
      <c r="IQE3" s="25"/>
      <c r="IQG3" s="25"/>
      <c r="IQI3" s="25"/>
      <c r="IQK3" s="25"/>
      <c r="IQM3" s="25"/>
      <c r="IQO3" s="25"/>
      <c r="IQQ3" s="25"/>
      <c r="IQS3" s="25"/>
      <c r="IQU3" s="25"/>
      <c r="IQW3" s="25"/>
      <c r="IQY3" s="25"/>
      <c r="IRA3" s="25"/>
      <c r="IRC3" s="25"/>
      <c r="IRE3" s="25"/>
      <c r="IRG3" s="25"/>
      <c r="IRI3" s="25"/>
      <c r="IRK3" s="25"/>
      <c r="IRM3" s="25"/>
      <c r="IRO3" s="25"/>
      <c r="IRQ3" s="25"/>
      <c r="IRS3" s="25"/>
      <c r="IRU3" s="25"/>
      <c r="IRW3" s="25"/>
      <c r="IRY3" s="25"/>
      <c r="ISA3" s="25"/>
      <c r="ISC3" s="25"/>
      <c r="ISE3" s="25"/>
      <c r="ISG3" s="25"/>
      <c r="ISI3" s="25"/>
      <c r="ISK3" s="25"/>
      <c r="ISM3" s="25"/>
      <c r="ISO3" s="25"/>
      <c r="ISQ3" s="25"/>
      <c r="ISS3" s="25"/>
      <c r="ISU3" s="25"/>
      <c r="ISW3" s="25"/>
      <c r="ISY3" s="25"/>
      <c r="ITA3" s="25"/>
      <c r="ITC3" s="25"/>
      <c r="ITE3" s="25"/>
      <c r="ITG3" s="25"/>
      <c r="ITI3" s="25"/>
      <c r="ITK3" s="25"/>
      <c r="ITM3" s="25"/>
      <c r="ITO3" s="25"/>
      <c r="ITQ3" s="25"/>
      <c r="ITS3" s="25"/>
      <c r="ITU3" s="25"/>
      <c r="ITW3" s="25"/>
      <c r="ITY3" s="25"/>
      <c r="IUA3" s="25"/>
      <c r="IUC3" s="25"/>
      <c r="IUE3" s="25"/>
      <c r="IUG3" s="25"/>
      <c r="IUI3" s="25"/>
      <c r="IUK3" s="25"/>
      <c r="IUM3" s="25"/>
      <c r="IUO3" s="25"/>
      <c r="IUQ3" s="25"/>
      <c r="IUS3" s="25"/>
      <c r="IUU3" s="25"/>
      <c r="IUW3" s="25"/>
      <c r="IUY3" s="25"/>
      <c r="IVA3" s="25"/>
      <c r="IVC3" s="25"/>
      <c r="IVE3" s="25"/>
      <c r="IVG3" s="25"/>
      <c r="IVI3" s="25"/>
      <c r="IVK3" s="25"/>
      <c r="IVM3" s="25"/>
      <c r="IVO3" s="25"/>
      <c r="IVQ3" s="25"/>
      <c r="IVS3" s="25"/>
      <c r="IVU3" s="25"/>
      <c r="IVW3" s="25"/>
      <c r="IVY3" s="25"/>
      <c r="IWA3" s="25"/>
      <c r="IWC3" s="25"/>
      <c r="IWE3" s="25"/>
      <c r="IWG3" s="25"/>
      <c r="IWI3" s="25"/>
      <c r="IWK3" s="25"/>
      <c r="IWM3" s="25"/>
      <c r="IWO3" s="25"/>
      <c r="IWQ3" s="25"/>
      <c r="IWS3" s="25"/>
      <c r="IWU3" s="25"/>
      <c r="IWW3" s="25"/>
      <c r="IWY3" s="25"/>
      <c r="IXA3" s="25"/>
      <c r="IXC3" s="25"/>
      <c r="IXE3" s="25"/>
      <c r="IXG3" s="25"/>
      <c r="IXI3" s="25"/>
      <c r="IXK3" s="25"/>
      <c r="IXM3" s="25"/>
      <c r="IXO3" s="25"/>
      <c r="IXQ3" s="25"/>
      <c r="IXS3" s="25"/>
      <c r="IXU3" s="25"/>
      <c r="IXW3" s="25"/>
      <c r="IXY3" s="25"/>
      <c r="IYA3" s="25"/>
      <c r="IYC3" s="25"/>
      <c r="IYE3" s="25"/>
      <c r="IYG3" s="25"/>
      <c r="IYI3" s="25"/>
      <c r="IYK3" s="25"/>
      <c r="IYM3" s="25"/>
      <c r="IYO3" s="25"/>
      <c r="IYQ3" s="25"/>
      <c r="IYS3" s="25"/>
      <c r="IYU3" s="25"/>
      <c r="IYW3" s="25"/>
      <c r="IYY3" s="25"/>
      <c r="IZA3" s="25"/>
      <c r="IZC3" s="25"/>
      <c r="IZE3" s="25"/>
      <c r="IZG3" s="25"/>
      <c r="IZI3" s="25"/>
      <c r="IZK3" s="25"/>
      <c r="IZM3" s="25"/>
      <c r="IZO3" s="25"/>
      <c r="IZQ3" s="25"/>
      <c r="IZS3" s="25"/>
      <c r="IZU3" s="25"/>
      <c r="IZW3" s="25"/>
      <c r="IZY3" s="25"/>
      <c r="JAA3" s="25"/>
      <c r="JAC3" s="25"/>
      <c r="JAE3" s="25"/>
      <c r="JAG3" s="25"/>
      <c r="JAI3" s="25"/>
      <c r="JAK3" s="25"/>
      <c r="JAM3" s="25"/>
      <c r="JAO3" s="25"/>
      <c r="JAQ3" s="25"/>
      <c r="JAS3" s="25"/>
      <c r="JAU3" s="25"/>
      <c r="JAW3" s="25"/>
      <c r="JAY3" s="25"/>
      <c r="JBA3" s="25"/>
      <c r="JBC3" s="25"/>
      <c r="JBE3" s="25"/>
      <c r="JBG3" s="25"/>
      <c r="JBI3" s="25"/>
      <c r="JBK3" s="25"/>
      <c r="JBM3" s="25"/>
      <c r="JBO3" s="25"/>
      <c r="JBQ3" s="25"/>
      <c r="JBS3" s="25"/>
      <c r="JBU3" s="25"/>
      <c r="JBW3" s="25"/>
      <c r="JBY3" s="25"/>
      <c r="JCA3" s="25"/>
      <c r="JCC3" s="25"/>
      <c r="JCE3" s="25"/>
      <c r="JCG3" s="25"/>
      <c r="JCI3" s="25"/>
      <c r="JCK3" s="25"/>
      <c r="JCM3" s="25"/>
      <c r="JCO3" s="25"/>
      <c r="JCQ3" s="25"/>
      <c r="JCS3" s="25"/>
      <c r="JCU3" s="25"/>
      <c r="JCW3" s="25"/>
      <c r="JCY3" s="25"/>
      <c r="JDA3" s="25"/>
      <c r="JDC3" s="25"/>
      <c r="JDE3" s="25"/>
      <c r="JDG3" s="25"/>
      <c r="JDI3" s="25"/>
      <c r="JDK3" s="25"/>
      <c r="JDM3" s="25"/>
      <c r="JDO3" s="25"/>
      <c r="JDQ3" s="25"/>
      <c r="JDS3" s="25"/>
      <c r="JDU3" s="25"/>
      <c r="JDW3" s="25"/>
      <c r="JDY3" s="25"/>
      <c r="JEA3" s="25"/>
      <c r="JEC3" s="25"/>
      <c r="JEE3" s="25"/>
      <c r="JEG3" s="25"/>
      <c r="JEI3" s="25"/>
      <c r="JEK3" s="25"/>
      <c r="JEM3" s="25"/>
      <c r="JEO3" s="25"/>
      <c r="JEQ3" s="25"/>
      <c r="JES3" s="25"/>
      <c r="JEU3" s="25"/>
      <c r="JEW3" s="25"/>
      <c r="JEY3" s="25"/>
      <c r="JFA3" s="25"/>
      <c r="JFC3" s="25"/>
      <c r="JFE3" s="25"/>
      <c r="JFG3" s="25"/>
      <c r="JFI3" s="25"/>
      <c r="JFK3" s="25"/>
      <c r="JFM3" s="25"/>
      <c r="JFO3" s="25"/>
      <c r="JFQ3" s="25"/>
      <c r="JFS3" s="25"/>
      <c r="JFU3" s="25"/>
      <c r="JFW3" s="25"/>
      <c r="JFY3" s="25"/>
      <c r="JGA3" s="25"/>
      <c r="JGC3" s="25"/>
      <c r="JGE3" s="25"/>
      <c r="JGG3" s="25"/>
      <c r="JGI3" s="25"/>
      <c r="JGK3" s="25"/>
      <c r="JGM3" s="25"/>
      <c r="JGO3" s="25"/>
      <c r="JGQ3" s="25"/>
      <c r="JGS3" s="25"/>
      <c r="JGU3" s="25"/>
      <c r="JGW3" s="25"/>
      <c r="JGY3" s="25"/>
      <c r="JHA3" s="25"/>
      <c r="JHC3" s="25"/>
      <c r="JHE3" s="25"/>
      <c r="JHG3" s="25"/>
      <c r="JHI3" s="25"/>
      <c r="JHK3" s="25"/>
      <c r="JHM3" s="25"/>
      <c r="JHO3" s="25"/>
      <c r="JHQ3" s="25"/>
      <c r="JHS3" s="25"/>
      <c r="JHU3" s="25"/>
      <c r="JHW3" s="25"/>
      <c r="JHY3" s="25"/>
      <c r="JIA3" s="25"/>
      <c r="JIC3" s="25"/>
      <c r="JIE3" s="25"/>
      <c r="JIG3" s="25"/>
      <c r="JII3" s="25"/>
      <c r="JIK3" s="25"/>
      <c r="JIM3" s="25"/>
      <c r="JIO3" s="25"/>
      <c r="JIQ3" s="25"/>
      <c r="JIS3" s="25"/>
      <c r="JIU3" s="25"/>
      <c r="JIW3" s="25"/>
      <c r="JIY3" s="25"/>
      <c r="JJA3" s="25"/>
      <c r="JJC3" s="25"/>
      <c r="JJE3" s="25"/>
      <c r="JJG3" s="25"/>
      <c r="JJI3" s="25"/>
      <c r="JJK3" s="25"/>
      <c r="JJM3" s="25"/>
      <c r="JJO3" s="25"/>
      <c r="JJQ3" s="25"/>
      <c r="JJS3" s="25"/>
      <c r="JJU3" s="25"/>
      <c r="JJW3" s="25"/>
      <c r="JJY3" s="25"/>
      <c r="JKA3" s="25"/>
      <c r="JKC3" s="25"/>
      <c r="JKE3" s="25"/>
      <c r="JKG3" s="25"/>
      <c r="JKI3" s="25"/>
      <c r="JKK3" s="25"/>
      <c r="JKM3" s="25"/>
      <c r="JKO3" s="25"/>
      <c r="JKQ3" s="25"/>
      <c r="JKS3" s="25"/>
      <c r="JKU3" s="25"/>
      <c r="JKW3" s="25"/>
      <c r="JKY3" s="25"/>
      <c r="JLA3" s="25"/>
      <c r="JLC3" s="25"/>
      <c r="JLE3" s="25"/>
      <c r="JLG3" s="25"/>
      <c r="JLI3" s="25"/>
      <c r="JLK3" s="25"/>
      <c r="JLM3" s="25"/>
      <c r="JLO3" s="25"/>
      <c r="JLQ3" s="25"/>
      <c r="JLS3" s="25"/>
      <c r="JLU3" s="25"/>
      <c r="JLW3" s="25"/>
      <c r="JLY3" s="25"/>
      <c r="JMA3" s="25"/>
      <c r="JMC3" s="25"/>
      <c r="JME3" s="25"/>
      <c r="JMG3" s="25"/>
      <c r="JMI3" s="25"/>
      <c r="JMK3" s="25"/>
      <c r="JMM3" s="25"/>
      <c r="JMO3" s="25"/>
      <c r="JMQ3" s="25"/>
      <c r="JMS3" s="25"/>
      <c r="JMU3" s="25"/>
      <c r="JMW3" s="25"/>
      <c r="JMY3" s="25"/>
      <c r="JNA3" s="25"/>
      <c r="JNC3" s="25"/>
      <c r="JNE3" s="25"/>
      <c r="JNG3" s="25"/>
      <c r="JNI3" s="25"/>
      <c r="JNK3" s="25"/>
      <c r="JNM3" s="25"/>
      <c r="JNO3" s="25"/>
      <c r="JNQ3" s="25"/>
      <c r="JNS3" s="25"/>
      <c r="JNU3" s="25"/>
      <c r="JNW3" s="25"/>
      <c r="JNY3" s="25"/>
      <c r="JOA3" s="25"/>
      <c r="JOC3" s="25"/>
      <c r="JOE3" s="25"/>
      <c r="JOG3" s="25"/>
      <c r="JOI3" s="25"/>
      <c r="JOK3" s="25"/>
      <c r="JOM3" s="25"/>
      <c r="JOO3" s="25"/>
      <c r="JOQ3" s="25"/>
      <c r="JOS3" s="25"/>
      <c r="JOU3" s="25"/>
      <c r="JOW3" s="25"/>
      <c r="JOY3" s="25"/>
      <c r="JPA3" s="25"/>
      <c r="JPC3" s="25"/>
      <c r="JPE3" s="25"/>
      <c r="JPG3" s="25"/>
      <c r="JPI3" s="25"/>
      <c r="JPK3" s="25"/>
      <c r="JPM3" s="25"/>
      <c r="JPO3" s="25"/>
      <c r="JPQ3" s="25"/>
      <c r="JPS3" s="25"/>
      <c r="JPU3" s="25"/>
      <c r="JPW3" s="25"/>
      <c r="JPY3" s="25"/>
      <c r="JQA3" s="25"/>
      <c r="JQC3" s="25"/>
      <c r="JQE3" s="25"/>
      <c r="JQG3" s="25"/>
      <c r="JQI3" s="25"/>
      <c r="JQK3" s="25"/>
      <c r="JQM3" s="25"/>
      <c r="JQO3" s="25"/>
      <c r="JQQ3" s="25"/>
      <c r="JQS3" s="25"/>
      <c r="JQU3" s="25"/>
      <c r="JQW3" s="25"/>
      <c r="JQY3" s="25"/>
      <c r="JRA3" s="25"/>
      <c r="JRC3" s="25"/>
      <c r="JRE3" s="25"/>
      <c r="JRG3" s="25"/>
      <c r="JRI3" s="25"/>
      <c r="JRK3" s="25"/>
      <c r="JRM3" s="25"/>
      <c r="JRO3" s="25"/>
      <c r="JRQ3" s="25"/>
      <c r="JRS3" s="25"/>
      <c r="JRU3" s="25"/>
      <c r="JRW3" s="25"/>
      <c r="JRY3" s="25"/>
      <c r="JSA3" s="25"/>
      <c r="JSC3" s="25"/>
      <c r="JSE3" s="25"/>
      <c r="JSG3" s="25"/>
      <c r="JSI3" s="25"/>
      <c r="JSK3" s="25"/>
      <c r="JSM3" s="25"/>
      <c r="JSO3" s="25"/>
      <c r="JSQ3" s="25"/>
      <c r="JSS3" s="25"/>
      <c r="JSU3" s="25"/>
      <c r="JSW3" s="25"/>
      <c r="JSY3" s="25"/>
      <c r="JTA3" s="25"/>
      <c r="JTC3" s="25"/>
      <c r="JTE3" s="25"/>
      <c r="JTG3" s="25"/>
      <c r="JTI3" s="25"/>
      <c r="JTK3" s="25"/>
      <c r="JTM3" s="25"/>
      <c r="JTO3" s="25"/>
      <c r="JTQ3" s="25"/>
      <c r="JTS3" s="25"/>
      <c r="JTU3" s="25"/>
      <c r="JTW3" s="25"/>
      <c r="JTY3" s="25"/>
      <c r="JUA3" s="25"/>
      <c r="JUC3" s="25"/>
      <c r="JUE3" s="25"/>
      <c r="JUG3" s="25"/>
      <c r="JUI3" s="25"/>
      <c r="JUK3" s="25"/>
      <c r="JUM3" s="25"/>
      <c r="JUO3" s="25"/>
      <c r="JUQ3" s="25"/>
      <c r="JUS3" s="25"/>
      <c r="JUU3" s="25"/>
      <c r="JUW3" s="25"/>
      <c r="JUY3" s="25"/>
      <c r="JVA3" s="25"/>
      <c r="JVC3" s="25"/>
      <c r="JVE3" s="25"/>
      <c r="JVG3" s="25"/>
      <c r="JVI3" s="25"/>
      <c r="JVK3" s="25"/>
      <c r="JVM3" s="25"/>
      <c r="JVO3" s="25"/>
      <c r="JVQ3" s="25"/>
      <c r="JVS3" s="25"/>
      <c r="JVU3" s="25"/>
      <c r="JVW3" s="25"/>
      <c r="JVY3" s="25"/>
      <c r="JWA3" s="25"/>
      <c r="JWC3" s="25"/>
      <c r="JWE3" s="25"/>
      <c r="JWG3" s="25"/>
      <c r="JWI3" s="25"/>
      <c r="JWK3" s="25"/>
      <c r="JWM3" s="25"/>
      <c r="JWO3" s="25"/>
      <c r="JWQ3" s="25"/>
      <c r="JWS3" s="25"/>
      <c r="JWU3" s="25"/>
      <c r="JWW3" s="25"/>
      <c r="JWY3" s="25"/>
      <c r="JXA3" s="25"/>
      <c r="JXC3" s="25"/>
      <c r="JXE3" s="25"/>
      <c r="JXG3" s="25"/>
      <c r="JXI3" s="25"/>
      <c r="JXK3" s="25"/>
      <c r="JXM3" s="25"/>
      <c r="JXO3" s="25"/>
      <c r="JXQ3" s="25"/>
      <c r="JXS3" s="25"/>
      <c r="JXU3" s="25"/>
      <c r="JXW3" s="25"/>
      <c r="JXY3" s="25"/>
      <c r="JYA3" s="25"/>
      <c r="JYC3" s="25"/>
      <c r="JYE3" s="25"/>
      <c r="JYG3" s="25"/>
      <c r="JYI3" s="25"/>
      <c r="JYK3" s="25"/>
      <c r="JYM3" s="25"/>
      <c r="JYO3" s="25"/>
      <c r="JYQ3" s="25"/>
      <c r="JYS3" s="25"/>
      <c r="JYU3" s="25"/>
      <c r="JYW3" s="25"/>
      <c r="JYY3" s="25"/>
      <c r="JZA3" s="25"/>
      <c r="JZC3" s="25"/>
      <c r="JZE3" s="25"/>
      <c r="JZG3" s="25"/>
      <c r="JZI3" s="25"/>
      <c r="JZK3" s="25"/>
      <c r="JZM3" s="25"/>
      <c r="JZO3" s="25"/>
      <c r="JZQ3" s="25"/>
      <c r="JZS3" s="25"/>
      <c r="JZU3" s="25"/>
      <c r="JZW3" s="25"/>
      <c r="JZY3" s="25"/>
      <c r="KAA3" s="25"/>
      <c r="KAC3" s="25"/>
      <c r="KAE3" s="25"/>
      <c r="KAG3" s="25"/>
      <c r="KAI3" s="25"/>
      <c r="KAK3" s="25"/>
      <c r="KAM3" s="25"/>
      <c r="KAO3" s="25"/>
      <c r="KAQ3" s="25"/>
      <c r="KAS3" s="25"/>
      <c r="KAU3" s="25"/>
      <c r="KAW3" s="25"/>
      <c r="KAY3" s="25"/>
      <c r="KBA3" s="25"/>
      <c r="KBC3" s="25"/>
      <c r="KBE3" s="25"/>
      <c r="KBG3" s="25"/>
      <c r="KBI3" s="25"/>
      <c r="KBK3" s="25"/>
      <c r="KBM3" s="25"/>
      <c r="KBO3" s="25"/>
      <c r="KBQ3" s="25"/>
      <c r="KBS3" s="25"/>
      <c r="KBU3" s="25"/>
      <c r="KBW3" s="25"/>
      <c r="KBY3" s="25"/>
      <c r="KCA3" s="25"/>
      <c r="KCC3" s="25"/>
      <c r="KCE3" s="25"/>
      <c r="KCG3" s="25"/>
      <c r="KCI3" s="25"/>
      <c r="KCK3" s="25"/>
      <c r="KCM3" s="25"/>
      <c r="KCO3" s="25"/>
      <c r="KCQ3" s="25"/>
      <c r="KCS3" s="25"/>
      <c r="KCU3" s="25"/>
      <c r="KCW3" s="25"/>
      <c r="KCY3" s="25"/>
      <c r="KDA3" s="25"/>
      <c r="KDC3" s="25"/>
      <c r="KDE3" s="25"/>
      <c r="KDG3" s="25"/>
      <c r="KDI3" s="25"/>
      <c r="KDK3" s="25"/>
      <c r="KDM3" s="25"/>
      <c r="KDO3" s="25"/>
      <c r="KDQ3" s="25"/>
      <c r="KDS3" s="25"/>
      <c r="KDU3" s="25"/>
      <c r="KDW3" s="25"/>
      <c r="KDY3" s="25"/>
      <c r="KEA3" s="25"/>
      <c r="KEC3" s="25"/>
      <c r="KEE3" s="25"/>
      <c r="KEG3" s="25"/>
      <c r="KEI3" s="25"/>
      <c r="KEK3" s="25"/>
      <c r="KEM3" s="25"/>
      <c r="KEO3" s="25"/>
      <c r="KEQ3" s="25"/>
      <c r="KES3" s="25"/>
      <c r="KEU3" s="25"/>
      <c r="KEW3" s="25"/>
      <c r="KEY3" s="25"/>
      <c r="KFA3" s="25"/>
      <c r="KFC3" s="25"/>
      <c r="KFE3" s="25"/>
      <c r="KFG3" s="25"/>
      <c r="KFI3" s="25"/>
      <c r="KFK3" s="25"/>
      <c r="KFM3" s="25"/>
      <c r="KFO3" s="25"/>
      <c r="KFQ3" s="25"/>
      <c r="KFS3" s="25"/>
      <c r="KFU3" s="25"/>
      <c r="KFW3" s="25"/>
      <c r="KFY3" s="25"/>
      <c r="KGA3" s="25"/>
      <c r="KGC3" s="25"/>
      <c r="KGE3" s="25"/>
      <c r="KGG3" s="25"/>
      <c r="KGI3" s="25"/>
      <c r="KGK3" s="25"/>
      <c r="KGM3" s="25"/>
      <c r="KGO3" s="25"/>
      <c r="KGQ3" s="25"/>
      <c r="KGS3" s="25"/>
      <c r="KGU3" s="25"/>
      <c r="KGW3" s="25"/>
      <c r="KGY3" s="25"/>
      <c r="KHA3" s="25"/>
      <c r="KHC3" s="25"/>
      <c r="KHE3" s="25"/>
      <c r="KHG3" s="25"/>
      <c r="KHI3" s="25"/>
      <c r="KHK3" s="25"/>
      <c r="KHM3" s="25"/>
      <c r="KHO3" s="25"/>
      <c r="KHQ3" s="25"/>
      <c r="KHS3" s="25"/>
      <c r="KHU3" s="25"/>
      <c r="KHW3" s="25"/>
      <c r="KHY3" s="25"/>
      <c r="KIA3" s="25"/>
      <c r="KIC3" s="25"/>
      <c r="KIE3" s="25"/>
      <c r="KIG3" s="25"/>
      <c r="KII3" s="25"/>
      <c r="KIK3" s="25"/>
      <c r="KIM3" s="25"/>
      <c r="KIO3" s="25"/>
      <c r="KIQ3" s="25"/>
      <c r="KIS3" s="25"/>
      <c r="KIU3" s="25"/>
      <c r="KIW3" s="25"/>
      <c r="KIY3" s="25"/>
      <c r="KJA3" s="25"/>
      <c r="KJC3" s="25"/>
      <c r="KJE3" s="25"/>
      <c r="KJG3" s="25"/>
      <c r="KJI3" s="25"/>
      <c r="KJK3" s="25"/>
      <c r="KJM3" s="25"/>
      <c r="KJO3" s="25"/>
      <c r="KJQ3" s="25"/>
      <c r="KJS3" s="25"/>
      <c r="KJU3" s="25"/>
      <c r="KJW3" s="25"/>
      <c r="KJY3" s="25"/>
      <c r="KKA3" s="25"/>
      <c r="KKC3" s="25"/>
      <c r="KKE3" s="25"/>
      <c r="KKG3" s="25"/>
      <c r="KKI3" s="25"/>
      <c r="KKK3" s="25"/>
      <c r="KKM3" s="25"/>
      <c r="KKO3" s="25"/>
      <c r="KKQ3" s="25"/>
      <c r="KKS3" s="25"/>
      <c r="KKU3" s="25"/>
      <c r="KKW3" s="25"/>
      <c r="KKY3" s="25"/>
      <c r="KLA3" s="25"/>
      <c r="KLC3" s="25"/>
      <c r="KLE3" s="25"/>
      <c r="KLG3" s="25"/>
      <c r="KLI3" s="25"/>
      <c r="KLK3" s="25"/>
      <c r="KLM3" s="25"/>
      <c r="KLO3" s="25"/>
      <c r="KLQ3" s="25"/>
      <c r="KLS3" s="25"/>
      <c r="KLU3" s="25"/>
      <c r="KLW3" s="25"/>
      <c r="KLY3" s="25"/>
      <c r="KMA3" s="25"/>
      <c r="KMC3" s="25"/>
      <c r="KME3" s="25"/>
      <c r="KMG3" s="25"/>
      <c r="KMI3" s="25"/>
      <c r="KMK3" s="25"/>
      <c r="KMM3" s="25"/>
      <c r="KMO3" s="25"/>
      <c r="KMQ3" s="25"/>
      <c r="KMS3" s="25"/>
      <c r="KMU3" s="25"/>
      <c r="KMW3" s="25"/>
      <c r="KMY3" s="25"/>
      <c r="KNA3" s="25"/>
      <c r="KNC3" s="25"/>
      <c r="KNE3" s="25"/>
      <c r="KNG3" s="25"/>
      <c r="KNI3" s="25"/>
      <c r="KNK3" s="25"/>
      <c r="KNM3" s="25"/>
      <c r="KNO3" s="25"/>
      <c r="KNQ3" s="25"/>
      <c r="KNS3" s="25"/>
      <c r="KNU3" s="25"/>
      <c r="KNW3" s="25"/>
      <c r="KNY3" s="25"/>
      <c r="KOA3" s="25"/>
      <c r="KOC3" s="25"/>
      <c r="KOE3" s="25"/>
      <c r="KOG3" s="25"/>
      <c r="KOI3" s="25"/>
      <c r="KOK3" s="25"/>
      <c r="KOM3" s="25"/>
      <c r="KOO3" s="25"/>
      <c r="KOQ3" s="25"/>
      <c r="KOS3" s="25"/>
      <c r="KOU3" s="25"/>
      <c r="KOW3" s="25"/>
      <c r="KOY3" s="25"/>
      <c r="KPA3" s="25"/>
      <c r="KPC3" s="25"/>
      <c r="KPE3" s="25"/>
      <c r="KPG3" s="25"/>
      <c r="KPI3" s="25"/>
      <c r="KPK3" s="25"/>
      <c r="KPM3" s="25"/>
      <c r="KPO3" s="25"/>
      <c r="KPQ3" s="25"/>
      <c r="KPS3" s="25"/>
      <c r="KPU3" s="25"/>
      <c r="KPW3" s="25"/>
      <c r="KPY3" s="25"/>
      <c r="KQA3" s="25"/>
      <c r="KQC3" s="25"/>
      <c r="KQE3" s="25"/>
      <c r="KQG3" s="25"/>
      <c r="KQI3" s="25"/>
      <c r="KQK3" s="25"/>
      <c r="KQM3" s="25"/>
      <c r="KQO3" s="25"/>
      <c r="KQQ3" s="25"/>
      <c r="KQS3" s="25"/>
      <c r="KQU3" s="25"/>
      <c r="KQW3" s="25"/>
      <c r="KQY3" s="25"/>
      <c r="KRA3" s="25"/>
      <c r="KRC3" s="25"/>
      <c r="KRE3" s="25"/>
      <c r="KRG3" s="25"/>
      <c r="KRI3" s="25"/>
      <c r="KRK3" s="25"/>
      <c r="KRM3" s="25"/>
      <c r="KRO3" s="25"/>
      <c r="KRQ3" s="25"/>
      <c r="KRS3" s="25"/>
      <c r="KRU3" s="25"/>
      <c r="KRW3" s="25"/>
      <c r="KRY3" s="25"/>
      <c r="KSA3" s="25"/>
      <c r="KSC3" s="25"/>
      <c r="KSE3" s="25"/>
      <c r="KSG3" s="25"/>
      <c r="KSI3" s="25"/>
      <c r="KSK3" s="25"/>
      <c r="KSM3" s="25"/>
      <c r="KSO3" s="25"/>
      <c r="KSQ3" s="25"/>
      <c r="KSS3" s="25"/>
      <c r="KSU3" s="25"/>
      <c r="KSW3" s="25"/>
      <c r="KSY3" s="25"/>
      <c r="KTA3" s="25"/>
      <c r="KTC3" s="25"/>
      <c r="KTE3" s="25"/>
      <c r="KTG3" s="25"/>
      <c r="KTI3" s="25"/>
      <c r="KTK3" s="25"/>
      <c r="KTM3" s="25"/>
      <c r="KTO3" s="25"/>
      <c r="KTQ3" s="25"/>
      <c r="KTS3" s="25"/>
      <c r="KTU3" s="25"/>
      <c r="KTW3" s="25"/>
      <c r="KTY3" s="25"/>
      <c r="KUA3" s="25"/>
      <c r="KUC3" s="25"/>
      <c r="KUE3" s="25"/>
      <c r="KUG3" s="25"/>
      <c r="KUI3" s="25"/>
      <c r="KUK3" s="25"/>
      <c r="KUM3" s="25"/>
      <c r="KUO3" s="25"/>
      <c r="KUQ3" s="25"/>
      <c r="KUS3" s="25"/>
      <c r="KUU3" s="25"/>
      <c r="KUW3" s="25"/>
      <c r="KUY3" s="25"/>
      <c r="KVA3" s="25"/>
      <c r="KVC3" s="25"/>
      <c r="KVE3" s="25"/>
      <c r="KVG3" s="25"/>
      <c r="KVI3" s="25"/>
      <c r="KVK3" s="25"/>
      <c r="KVM3" s="25"/>
      <c r="KVO3" s="25"/>
      <c r="KVQ3" s="25"/>
      <c r="KVS3" s="25"/>
      <c r="KVU3" s="25"/>
      <c r="KVW3" s="25"/>
      <c r="KVY3" s="25"/>
      <c r="KWA3" s="25"/>
      <c r="KWC3" s="25"/>
      <c r="KWE3" s="25"/>
      <c r="KWG3" s="25"/>
      <c r="KWI3" s="25"/>
      <c r="KWK3" s="25"/>
      <c r="KWM3" s="25"/>
      <c r="KWO3" s="25"/>
      <c r="KWQ3" s="25"/>
      <c r="KWS3" s="25"/>
      <c r="KWU3" s="25"/>
      <c r="KWW3" s="25"/>
      <c r="KWY3" s="25"/>
      <c r="KXA3" s="25"/>
      <c r="KXC3" s="25"/>
      <c r="KXE3" s="25"/>
      <c r="KXG3" s="25"/>
      <c r="KXI3" s="25"/>
      <c r="KXK3" s="25"/>
      <c r="KXM3" s="25"/>
      <c r="KXO3" s="25"/>
      <c r="KXQ3" s="25"/>
      <c r="KXS3" s="25"/>
      <c r="KXU3" s="25"/>
      <c r="KXW3" s="25"/>
      <c r="KXY3" s="25"/>
      <c r="KYA3" s="25"/>
      <c r="KYC3" s="25"/>
      <c r="KYE3" s="25"/>
      <c r="KYG3" s="25"/>
      <c r="KYI3" s="25"/>
      <c r="KYK3" s="25"/>
      <c r="KYM3" s="25"/>
      <c r="KYO3" s="25"/>
      <c r="KYQ3" s="25"/>
      <c r="KYS3" s="25"/>
      <c r="KYU3" s="25"/>
      <c r="KYW3" s="25"/>
      <c r="KYY3" s="25"/>
      <c r="KZA3" s="25"/>
      <c r="KZC3" s="25"/>
      <c r="KZE3" s="25"/>
      <c r="KZG3" s="25"/>
      <c r="KZI3" s="25"/>
      <c r="KZK3" s="25"/>
      <c r="KZM3" s="25"/>
      <c r="KZO3" s="25"/>
      <c r="KZQ3" s="25"/>
      <c r="KZS3" s="25"/>
      <c r="KZU3" s="25"/>
      <c r="KZW3" s="25"/>
      <c r="KZY3" s="25"/>
      <c r="LAA3" s="25"/>
      <c r="LAC3" s="25"/>
      <c r="LAE3" s="25"/>
      <c r="LAG3" s="25"/>
      <c r="LAI3" s="25"/>
      <c r="LAK3" s="25"/>
      <c r="LAM3" s="25"/>
      <c r="LAO3" s="25"/>
      <c r="LAQ3" s="25"/>
      <c r="LAS3" s="25"/>
      <c r="LAU3" s="25"/>
      <c r="LAW3" s="25"/>
      <c r="LAY3" s="25"/>
      <c r="LBA3" s="25"/>
      <c r="LBC3" s="25"/>
      <c r="LBE3" s="25"/>
      <c r="LBG3" s="25"/>
      <c r="LBI3" s="25"/>
      <c r="LBK3" s="25"/>
      <c r="LBM3" s="25"/>
      <c r="LBO3" s="25"/>
      <c r="LBQ3" s="25"/>
      <c r="LBS3" s="25"/>
      <c r="LBU3" s="25"/>
      <c r="LBW3" s="25"/>
      <c r="LBY3" s="25"/>
      <c r="LCA3" s="25"/>
      <c r="LCC3" s="25"/>
      <c r="LCE3" s="25"/>
      <c r="LCG3" s="25"/>
      <c r="LCI3" s="25"/>
      <c r="LCK3" s="25"/>
      <c r="LCM3" s="25"/>
      <c r="LCO3" s="25"/>
      <c r="LCQ3" s="25"/>
      <c r="LCS3" s="25"/>
      <c r="LCU3" s="25"/>
      <c r="LCW3" s="25"/>
      <c r="LCY3" s="25"/>
      <c r="LDA3" s="25"/>
      <c r="LDC3" s="25"/>
      <c r="LDE3" s="25"/>
      <c r="LDG3" s="25"/>
      <c r="LDI3" s="25"/>
      <c r="LDK3" s="25"/>
      <c r="LDM3" s="25"/>
      <c r="LDO3" s="25"/>
      <c r="LDQ3" s="25"/>
      <c r="LDS3" s="25"/>
      <c r="LDU3" s="25"/>
      <c r="LDW3" s="25"/>
      <c r="LDY3" s="25"/>
      <c r="LEA3" s="25"/>
      <c r="LEC3" s="25"/>
      <c r="LEE3" s="25"/>
      <c r="LEG3" s="25"/>
      <c r="LEI3" s="25"/>
      <c r="LEK3" s="25"/>
      <c r="LEM3" s="25"/>
      <c r="LEO3" s="25"/>
      <c r="LEQ3" s="25"/>
      <c r="LES3" s="25"/>
      <c r="LEU3" s="25"/>
      <c r="LEW3" s="25"/>
      <c r="LEY3" s="25"/>
      <c r="LFA3" s="25"/>
      <c r="LFC3" s="25"/>
      <c r="LFE3" s="25"/>
      <c r="LFG3" s="25"/>
      <c r="LFI3" s="25"/>
      <c r="LFK3" s="25"/>
      <c r="LFM3" s="25"/>
      <c r="LFO3" s="25"/>
      <c r="LFQ3" s="25"/>
      <c r="LFS3" s="25"/>
      <c r="LFU3" s="25"/>
      <c r="LFW3" s="25"/>
      <c r="LFY3" s="25"/>
      <c r="LGA3" s="25"/>
      <c r="LGC3" s="25"/>
      <c r="LGE3" s="25"/>
      <c r="LGG3" s="25"/>
      <c r="LGI3" s="25"/>
      <c r="LGK3" s="25"/>
      <c r="LGM3" s="25"/>
      <c r="LGO3" s="25"/>
      <c r="LGQ3" s="25"/>
      <c r="LGS3" s="25"/>
      <c r="LGU3" s="25"/>
      <c r="LGW3" s="25"/>
      <c r="LGY3" s="25"/>
      <c r="LHA3" s="25"/>
      <c r="LHC3" s="25"/>
      <c r="LHE3" s="25"/>
      <c r="LHG3" s="25"/>
      <c r="LHI3" s="25"/>
      <c r="LHK3" s="25"/>
      <c r="LHM3" s="25"/>
      <c r="LHO3" s="25"/>
      <c r="LHQ3" s="25"/>
      <c r="LHS3" s="25"/>
      <c r="LHU3" s="25"/>
      <c r="LHW3" s="25"/>
      <c r="LHY3" s="25"/>
      <c r="LIA3" s="25"/>
      <c r="LIC3" s="25"/>
      <c r="LIE3" s="25"/>
      <c r="LIG3" s="25"/>
      <c r="LII3" s="25"/>
      <c r="LIK3" s="25"/>
      <c r="LIM3" s="25"/>
      <c r="LIO3" s="25"/>
      <c r="LIQ3" s="25"/>
      <c r="LIS3" s="25"/>
      <c r="LIU3" s="25"/>
      <c r="LIW3" s="25"/>
      <c r="LIY3" s="25"/>
      <c r="LJA3" s="25"/>
      <c r="LJC3" s="25"/>
      <c r="LJE3" s="25"/>
      <c r="LJG3" s="25"/>
      <c r="LJI3" s="25"/>
      <c r="LJK3" s="25"/>
      <c r="LJM3" s="25"/>
      <c r="LJO3" s="25"/>
      <c r="LJQ3" s="25"/>
      <c r="LJS3" s="25"/>
      <c r="LJU3" s="25"/>
      <c r="LJW3" s="25"/>
      <c r="LJY3" s="25"/>
      <c r="LKA3" s="25"/>
      <c r="LKC3" s="25"/>
      <c r="LKE3" s="25"/>
      <c r="LKG3" s="25"/>
      <c r="LKI3" s="25"/>
      <c r="LKK3" s="25"/>
      <c r="LKM3" s="25"/>
      <c r="LKO3" s="25"/>
      <c r="LKQ3" s="25"/>
      <c r="LKS3" s="25"/>
      <c r="LKU3" s="25"/>
      <c r="LKW3" s="25"/>
      <c r="LKY3" s="25"/>
      <c r="LLA3" s="25"/>
      <c r="LLC3" s="25"/>
      <c r="LLE3" s="25"/>
      <c r="LLG3" s="25"/>
      <c r="LLI3" s="25"/>
      <c r="LLK3" s="25"/>
      <c r="LLM3" s="25"/>
      <c r="LLO3" s="25"/>
      <c r="LLQ3" s="25"/>
      <c r="LLS3" s="25"/>
      <c r="LLU3" s="25"/>
      <c r="LLW3" s="25"/>
      <c r="LLY3" s="25"/>
      <c r="LMA3" s="25"/>
      <c r="LMC3" s="25"/>
      <c r="LME3" s="25"/>
      <c r="LMG3" s="25"/>
      <c r="LMI3" s="25"/>
      <c r="LMK3" s="25"/>
      <c r="LMM3" s="25"/>
      <c r="LMO3" s="25"/>
      <c r="LMQ3" s="25"/>
      <c r="LMS3" s="25"/>
      <c r="LMU3" s="25"/>
      <c r="LMW3" s="25"/>
      <c r="LMY3" s="25"/>
      <c r="LNA3" s="25"/>
      <c r="LNC3" s="25"/>
      <c r="LNE3" s="25"/>
      <c r="LNG3" s="25"/>
      <c r="LNI3" s="25"/>
      <c r="LNK3" s="25"/>
      <c r="LNM3" s="25"/>
      <c r="LNO3" s="25"/>
      <c r="LNQ3" s="25"/>
      <c r="LNS3" s="25"/>
      <c r="LNU3" s="25"/>
      <c r="LNW3" s="25"/>
      <c r="LNY3" s="25"/>
      <c r="LOA3" s="25"/>
      <c r="LOC3" s="25"/>
      <c r="LOE3" s="25"/>
      <c r="LOG3" s="25"/>
      <c r="LOI3" s="25"/>
      <c r="LOK3" s="25"/>
      <c r="LOM3" s="25"/>
      <c r="LOO3" s="25"/>
      <c r="LOQ3" s="25"/>
      <c r="LOS3" s="25"/>
      <c r="LOU3" s="25"/>
      <c r="LOW3" s="25"/>
      <c r="LOY3" s="25"/>
      <c r="LPA3" s="25"/>
      <c r="LPC3" s="25"/>
      <c r="LPE3" s="25"/>
      <c r="LPG3" s="25"/>
      <c r="LPI3" s="25"/>
      <c r="LPK3" s="25"/>
      <c r="LPM3" s="25"/>
      <c r="LPO3" s="25"/>
      <c r="LPQ3" s="25"/>
      <c r="LPS3" s="25"/>
      <c r="LPU3" s="25"/>
      <c r="LPW3" s="25"/>
      <c r="LPY3" s="25"/>
      <c r="LQA3" s="25"/>
      <c r="LQC3" s="25"/>
      <c r="LQE3" s="25"/>
      <c r="LQG3" s="25"/>
      <c r="LQI3" s="25"/>
      <c r="LQK3" s="25"/>
      <c r="LQM3" s="25"/>
      <c r="LQO3" s="25"/>
      <c r="LQQ3" s="25"/>
      <c r="LQS3" s="25"/>
      <c r="LQU3" s="25"/>
      <c r="LQW3" s="25"/>
      <c r="LQY3" s="25"/>
      <c r="LRA3" s="25"/>
      <c r="LRC3" s="25"/>
      <c r="LRE3" s="25"/>
      <c r="LRG3" s="25"/>
      <c r="LRI3" s="25"/>
      <c r="LRK3" s="25"/>
      <c r="LRM3" s="25"/>
      <c r="LRO3" s="25"/>
      <c r="LRQ3" s="25"/>
      <c r="LRS3" s="25"/>
      <c r="LRU3" s="25"/>
      <c r="LRW3" s="25"/>
      <c r="LRY3" s="25"/>
      <c r="LSA3" s="25"/>
      <c r="LSC3" s="25"/>
      <c r="LSE3" s="25"/>
      <c r="LSG3" s="25"/>
      <c r="LSI3" s="25"/>
      <c r="LSK3" s="25"/>
      <c r="LSM3" s="25"/>
      <c r="LSO3" s="25"/>
      <c r="LSQ3" s="25"/>
      <c r="LSS3" s="25"/>
      <c r="LSU3" s="25"/>
      <c r="LSW3" s="25"/>
      <c r="LSY3" s="25"/>
      <c r="LTA3" s="25"/>
      <c r="LTC3" s="25"/>
      <c r="LTE3" s="25"/>
      <c r="LTG3" s="25"/>
      <c r="LTI3" s="25"/>
      <c r="LTK3" s="25"/>
      <c r="LTM3" s="25"/>
      <c r="LTO3" s="25"/>
      <c r="LTQ3" s="25"/>
      <c r="LTS3" s="25"/>
      <c r="LTU3" s="25"/>
      <c r="LTW3" s="25"/>
      <c r="LTY3" s="25"/>
      <c r="LUA3" s="25"/>
      <c r="LUC3" s="25"/>
      <c r="LUE3" s="25"/>
      <c r="LUG3" s="25"/>
      <c r="LUI3" s="25"/>
      <c r="LUK3" s="25"/>
      <c r="LUM3" s="25"/>
      <c r="LUO3" s="25"/>
      <c r="LUQ3" s="25"/>
      <c r="LUS3" s="25"/>
      <c r="LUU3" s="25"/>
      <c r="LUW3" s="25"/>
      <c r="LUY3" s="25"/>
      <c r="LVA3" s="25"/>
      <c r="LVC3" s="25"/>
      <c r="LVE3" s="25"/>
      <c r="LVG3" s="25"/>
      <c r="LVI3" s="25"/>
      <c r="LVK3" s="25"/>
      <c r="LVM3" s="25"/>
      <c r="LVO3" s="25"/>
      <c r="LVQ3" s="25"/>
      <c r="LVS3" s="25"/>
      <c r="LVU3" s="25"/>
      <c r="LVW3" s="25"/>
      <c r="LVY3" s="25"/>
      <c r="LWA3" s="25"/>
      <c r="LWC3" s="25"/>
      <c r="LWE3" s="25"/>
      <c r="LWG3" s="25"/>
      <c r="LWI3" s="25"/>
      <c r="LWK3" s="25"/>
      <c r="LWM3" s="25"/>
      <c r="LWO3" s="25"/>
      <c r="LWQ3" s="25"/>
      <c r="LWS3" s="25"/>
      <c r="LWU3" s="25"/>
      <c r="LWW3" s="25"/>
      <c r="LWY3" s="25"/>
      <c r="LXA3" s="25"/>
      <c r="LXC3" s="25"/>
      <c r="LXE3" s="25"/>
      <c r="LXG3" s="25"/>
      <c r="LXI3" s="25"/>
      <c r="LXK3" s="25"/>
      <c r="LXM3" s="25"/>
      <c r="LXO3" s="25"/>
      <c r="LXQ3" s="25"/>
      <c r="LXS3" s="25"/>
      <c r="LXU3" s="25"/>
      <c r="LXW3" s="25"/>
      <c r="LXY3" s="25"/>
      <c r="LYA3" s="25"/>
      <c r="LYC3" s="25"/>
      <c r="LYE3" s="25"/>
      <c r="LYG3" s="25"/>
      <c r="LYI3" s="25"/>
      <c r="LYK3" s="25"/>
      <c r="LYM3" s="25"/>
      <c r="LYO3" s="25"/>
      <c r="LYQ3" s="25"/>
      <c r="LYS3" s="25"/>
      <c r="LYU3" s="25"/>
      <c r="LYW3" s="25"/>
      <c r="LYY3" s="25"/>
      <c r="LZA3" s="25"/>
      <c r="LZC3" s="25"/>
      <c r="LZE3" s="25"/>
      <c r="LZG3" s="25"/>
      <c r="LZI3" s="25"/>
      <c r="LZK3" s="25"/>
      <c r="LZM3" s="25"/>
      <c r="LZO3" s="25"/>
      <c r="LZQ3" s="25"/>
      <c r="LZS3" s="25"/>
      <c r="LZU3" s="25"/>
      <c r="LZW3" s="25"/>
      <c r="LZY3" s="25"/>
      <c r="MAA3" s="25"/>
      <c r="MAC3" s="25"/>
      <c r="MAE3" s="25"/>
      <c r="MAG3" s="25"/>
      <c r="MAI3" s="25"/>
      <c r="MAK3" s="25"/>
      <c r="MAM3" s="25"/>
      <c r="MAO3" s="25"/>
      <c r="MAQ3" s="25"/>
      <c r="MAS3" s="25"/>
      <c r="MAU3" s="25"/>
      <c r="MAW3" s="25"/>
      <c r="MAY3" s="25"/>
      <c r="MBA3" s="25"/>
      <c r="MBC3" s="25"/>
      <c r="MBE3" s="25"/>
      <c r="MBG3" s="25"/>
      <c r="MBI3" s="25"/>
      <c r="MBK3" s="25"/>
      <c r="MBM3" s="25"/>
      <c r="MBO3" s="25"/>
      <c r="MBQ3" s="25"/>
      <c r="MBS3" s="25"/>
      <c r="MBU3" s="25"/>
      <c r="MBW3" s="25"/>
      <c r="MBY3" s="25"/>
      <c r="MCA3" s="25"/>
      <c r="MCC3" s="25"/>
      <c r="MCE3" s="25"/>
      <c r="MCG3" s="25"/>
      <c r="MCI3" s="25"/>
      <c r="MCK3" s="25"/>
      <c r="MCM3" s="25"/>
      <c r="MCO3" s="25"/>
      <c r="MCQ3" s="25"/>
      <c r="MCS3" s="25"/>
      <c r="MCU3" s="25"/>
      <c r="MCW3" s="25"/>
      <c r="MCY3" s="25"/>
      <c r="MDA3" s="25"/>
      <c r="MDC3" s="25"/>
      <c r="MDE3" s="25"/>
      <c r="MDG3" s="25"/>
      <c r="MDI3" s="25"/>
      <c r="MDK3" s="25"/>
      <c r="MDM3" s="25"/>
      <c r="MDO3" s="25"/>
      <c r="MDQ3" s="25"/>
      <c r="MDS3" s="25"/>
      <c r="MDU3" s="25"/>
      <c r="MDW3" s="25"/>
      <c r="MDY3" s="25"/>
      <c r="MEA3" s="25"/>
      <c r="MEC3" s="25"/>
      <c r="MEE3" s="25"/>
      <c r="MEG3" s="25"/>
      <c r="MEI3" s="25"/>
      <c r="MEK3" s="25"/>
      <c r="MEM3" s="25"/>
      <c r="MEO3" s="25"/>
      <c r="MEQ3" s="25"/>
      <c r="MES3" s="25"/>
      <c r="MEU3" s="25"/>
      <c r="MEW3" s="25"/>
      <c r="MEY3" s="25"/>
      <c r="MFA3" s="25"/>
      <c r="MFC3" s="25"/>
      <c r="MFE3" s="25"/>
      <c r="MFG3" s="25"/>
      <c r="MFI3" s="25"/>
      <c r="MFK3" s="25"/>
      <c r="MFM3" s="25"/>
      <c r="MFO3" s="25"/>
      <c r="MFQ3" s="25"/>
      <c r="MFS3" s="25"/>
      <c r="MFU3" s="25"/>
      <c r="MFW3" s="25"/>
      <c r="MFY3" s="25"/>
      <c r="MGA3" s="25"/>
      <c r="MGC3" s="25"/>
      <c r="MGE3" s="25"/>
      <c r="MGG3" s="25"/>
      <c r="MGI3" s="25"/>
      <c r="MGK3" s="25"/>
      <c r="MGM3" s="25"/>
      <c r="MGO3" s="25"/>
      <c r="MGQ3" s="25"/>
      <c r="MGS3" s="25"/>
      <c r="MGU3" s="25"/>
      <c r="MGW3" s="25"/>
      <c r="MGY3" s="25"/>
      <c r="MHA3" s="25"/>
      <c r="MHC3" s="25"/>
      <c r="MHE3" s="25"/>
      <c r="MHG3" s="25"/>
      <c r="MHI3" s="25"/>
      <c r="MHK3" s="25"/>
      <c r="MHM3" s="25"/>
      <c r="MHO3" s="25"/>
      <c r="MHQ3" s="25"/>
      <c r="MHS3" s="25"/>
      <c r="MHU3" s="25"/>
      <c r="MHW3" s="25"/>
      <c r="MHY3" s="25"/>
      <c r="MIA3" s="25"/>
      <c r="MIC3" s="25"/>
      <c r="MIE3" s="25"/>
      <c r="MIG3" s="25"/>
      <c r="MII3" s="25"/>
      <c r="MIK3" s="25"/>
      <c r="MIM3" s="25"/>
      <c r="MIO3" s="25"/>
      <c r="MIQ3" s="25"/>
      <c r="MIS3" s="25"/>
      <c r="MIU3" s="25"/>
      <c r="MIW3" s="25"/>
      <c r="MIY3" s="25"/>
      <c r="MJA3" s="25"/>
      <c r="MJC3" s="25"/>
      <c r="MJE3" s="25"/>
      <c r="MJG3" s="25"/>
      <c r="MJI3" s="25"/>
      <c r="MJK3" s="25"/>
      <c r="MJM3" s="25"/>
      <c r="MJO3" s="25"/>
      <c r="MJQ3" s="25"/>
      <c r="MJS3" s="25"/>
      <c r="MJU3" s="25"/>
      <c r="MJW3" s="25"/>
      <c r="MJY3" s="25"/>
      <c r="MKA3" s="25"/>
      <c r="MKC3" s="25"/>
      <c r="MKE3" s="25"/>
      <c r="MKG3" s="25"/>
      <c r="MKI3" s="25"/>
      <c r="MKK3" s="25"/>
      <c r="MKM3" s="25"/>
      <c r="MKO3" s="25"/>
      <c r="MKQ3" s="25"/>
      <c r="MKS3" s="25"/>
      <c r="MKU3" s="25"/>
      <c r="MKW3" s="25"/>
      <c r="MKY3" s="25"/>
      <c r="MLA3" s="25"/>
      <c r="MLC3" s="25"/>
      <c r="MLE3" s="25"/>
      <c r="MLG3" s="25"/>
      <c r="MLI3" s="25"/>
      <c r="MLK3" s="25"/>
      <c r="MLM3" s="25"/>
      <c r="MLO3" s="25"/>
      <c r="MLQ3" s="25"/>
      <c r="MLS3" s="25"/>
      <c r="MLU3" s="25"/>
      <c r="MLW3" s="25"/>
      <c r="MLY3" s="25"/>
      <c r="MMA3" s="25"/>
      <c r="MMC3" s="25"/>
      <c r="MME3" s="25"/>
      <c r="MMG3" s="25"/>
      <c r="MMI3" s="25"/>
      <c r="MMK3" s="25"/>
      <c r="MMM3" s="25"/>
      <c r="MMO3" s="25"/>
      <c r="MMQ3" s="25"/>
      <c r="MMS3" s="25"/>
      <c r="MMU3" s="25"/>
      <c r="MMW3" s="25"/>
      <c r="MMY3" s="25"/>
      <c r="MNA3" s="25"/>
      <c r="MNC3" s="25"/>
      <c r="MNE3" s="25"/>
      <c r="MNG3" s="25"/>
      <c r="MNI3" s="25"/>
      <c r="MNK3" s="25"/>
      <c r="MNM3" s="25"/>
      <c r="MNO3" s="25"/>
      <c r="MNQ3" s="25"/>
      <c r="MNS3" s="25"/>
      <c r="MNU3" s="25"/>
      <c r="MNW3" s="25"/>
      <c r="MNY3" s="25"/>
      <c r="MOA3" s="25"/>
      <c r="MOC3" s="25"/>
      <c r="MOE3" s="25"/>
      <c r="MOG3" s="25"/>
      <c r="MOI3" s="25"/>
      <c r="MOK3" s="25"/>
      <c r="MOM3" s="25"/>
      <c r="MOO3" s="25"/>
      <c r="MOQ3" s="25"/>
      <c r="MOS3" s="25"/>
      <c r="MOU3" s="25"/>
      <c r="MOW3" s="25"/>
      <c r="MOY3" s="25"/>
      <c r="MPA3" s="25"/>
      <c r="MPC3" s="25"/>
      <c r="MPE3" s="25"/>
      <c r="MPG3" s="25"/>
      <c r="MPI3" s="25"/>
      <c r="MPK3" s="25"/>
      <c r="MPM3" s="25"/>
      <c r="MPO3" s="25"/>
      <c r="MPQ3" s="25"/>
      <c r="MPS3" s="25"/>
      <c r="MPU3" s="25"/>
      <c r="MPW3" s="25"/>
      <c r="MPY3" s="25"/>
      <c r="MQA3" s="25"/>
      <c r="MQC3" s="25"/>
      <c r="MQE3" s="25"/>
      <c r="MQG3" s="25"/>
      <c r="MQI3" s="25"/>
      <c r="MQK3" s="25"/>
      <c r="MQM3" s="25"/>
      <c r="MQO3" s="25"/>
      <c r="MQQ3" s="25"/>
      <c r="MQS3" s="25"/>
      <c r="MQU3" s="25"/>
      <c r="MQW3" s="25"/>
      <c r="MQY3" s="25"/>
      <c r="MRA3" s="25"/>
      <c r="MRC3" s="25"/>
      <c r="MRE3" s="25"/>
      <c r="MRG3" s="25"/>
      <c r="MRI3" s="25"/>
      <c r="MRK3" s="25"/>
      <c r="MRM3" s="25"/>
      <c r="MRO3" s="25"/>
      <c r="MRQ3" s="25"/>
      <c r="MRS3" s="25"/>
      <c r="MRU3" s="25"/>
      <c r="MRW3" s="25"/>
      <c r="MRY3" s="25"/>
      <c r="MSA3" s="25"/>
      <c r="MSC3" s="25"/>
      <c r="MSE3" s="25"/>
      <c r="MSG3" s="25"/>
      <c r="MSI3" s="25"/>
      <c r="MSK3" s="25"/>
      <c r="MSM3" s="25"/>
      <c r="MSO3" s="25"/>
      <c r="MSQ3" s="25"/>
      <c r="MSS3" s="25"/>
      <c r="MSU3" s="25"/>
      <c r="MSW3" s="25"/>
      <c r="MSY3" s="25"/>
      <c r="MTA3" s="25"/>
      <c r="MTC3" s="25"/>
      <c r="MTE3" s="25"/>
      <c r="MTG3" s="25"/>
      <c r="MTI3" s="25"/>
      <c r="MTK3" s="25"/>
      <c r="MTM3" s="25"/>
      <c r="MTO3" s="25"/>
      <c r="MTQ3" s="25"/>
      <c r="MTS3" s="25"/>
      <c r="MTU3" s="25"/>
      <c r="MTW3" s="25"/>
      <c r="MTY3" s="25"/>
      <c r="MUA3" s="25"/>
      <c r="MUC3" s="25"/>
      <c r="MUE3" s="25"/>
      <c r="MUG3" s="25"/>
      <c r="MUI3" s="25"/>
      <c r="MUK3" s="25"/>
      <c r="MUM3" s="25"/>
      <c r="MUO3" s="25"/>
      <c r="MUQ3" s="25"/>
      <c r="MUS3" s="25"/>
      <c r="MUU3" s="25"/>
      <c r="MUW3" s="25"/>
      <c r="MUY3" s="25"/>
      <c r="MVA3" s="25"/>
      <c r="MVC3" s="25"/>
      <c r="MVE3" s="25"/>
      <c r="MVG3" s="25"/>
      <c r="MVI3" s="25"/>
      <c r="MVK3" s="25"/>
      <c r="MVM3" s="25"/>
      <c r="MVO3" s="25"/>
      <c r="MVQ3" s="25"/>
      <c r="MVS3" s="25"/>
      <c r="MVU3" s="25"/>
      <c r="MVW3" s="25"/>
      <c r="MVY3" s="25"/>
      <c r="MWA3" s="25"/>
      <c r="MWC3" s="25"/>
      <c r="MWE3" s="25"/>
      <c r="MWG3" s="25"/>
      <c r="MWI3" s="25"/>
      <c r="MWK3" s="25"/>
      <c r="MWM3" s="25"/>
      <c r="MWO3" s="25"/>
      <c r="MWQ3" s="25"/>
      <c r="MWS3" s="25"/>
      <c r="MWU3" s="25"/>
      <c r="MWW3" s="25"/>
      <c r="MWY3" s="25"/>
      <c r="MXA3" s="25"/>
      <c r="MXC3" s="25"/>
      <c r="MXE3" s="25"/>
      <c r="MXG3" s="25"/>
      <c r="MXI3" s="25"/>
      <c r="MXK3" s="25"/>
      <c r="MXM3" s="25"/>
      <c r="MXO3" s="25"/>
      <c r="MXQ3" s="25"/>
      <c r="MXS3" s="25"/>
      <c r="MXU3" s="25"/>
      <c r="MXW3" s="25"/>
      <c r="MXY3" s="25"/>
      <c r="MYA3" s="25"/>
      <c r="MYC3" s="25"/>
      <c r="MYE3" s="25"/>
      <c r="MYG3" s="25"/>
      <c r="MYI3" s="25"/>
      <c r="MYK3" s="25"/>
      <c r="MYM3" s="25"/>
      <c r="MYO3" s="25"/>
      <c r="MYQ3" s="25"/>
      <c r="MYS3" s="25"/>
      <c r="MYU3" s="25"/>
      <c r="MYW3" s="25"/>
      <c r="MYY3" s="25"/>
      <c r="MZA3" s="25"/>
      <c r="MZC3" s="25"/>
      <c r="MZE3" s="25"/>
      <c r="MZG3" s="25"/>
      <c r="MZI3" s="25"/>
      <c r="MZK3" s="25"/>
      <c r="MZM3" s="25"/>
      <c r="MZO3" s="25"/>
      <c r="MZQ3" s="25"/>
      <c r="MZS3" s="25"/>
      <c r="MZU3" s="25"/>
      <c r="MZW3" s="25"/>
      <c r="MZY3" s="25"/>
      <c r="NAA3" s="25"/>
      <c r="NAC3" s="25"/>
      <c r="NAE3" s="25"/>
      <c r="NAG3" s="25"/>
      <c r="NAI3" s="25"/>
      <c r="NAK3" s="25"/>
      <c r="NAM3" s="25"/>
      <c r="NAO3" s="25"/>
      <c r="NAQ3" s="25"/>
      <c r="NAS3" s="25"/>
      <c r="NAU3" s="25"/>
      <c r="NAW3" s="25"/>
      <c r="NAY3" s="25"/>
      <c r="NBA3" s="25"/>
      <c r="NBC3" s="25"/>
      <c r="NBE3" s="25"/>
      <c r="NBG3" s="25"/>
      <c r="NBI3" s="25"/>
      <c r="NBK3" s="25"/>
      <c r="NBM3" s="25"/>
      <c r="NBO3" s="25"/>
      <c r="NBQ3" s="25"/>
      <c r="NBS3" s="25"/>
      <c r="NBU3" s="25"/>
      <c r="NBW3" s="25"/>
      <c r="NBY3" s="25"/>
      <c r="NCA3" s="25"/>
      <c r="NCC3" s="25"/>
      <c r="NCE3" s="25"/>
      <c r="NCG3" s="25"/>
      <c r="NCI3" s="25"/>
      <c r="NCK3" s="25"/>
      <c r="NCM3" s="25"/>
      <c r="NCO3" s="25"/>
      <c r="NCQ3" s="25"/>
      <c r="NCS3" s="25"/>
      <c r="NCU3" s="25"/>
      <c r="NCW3" s="25"/>
      <c r="NCY3" s="25"/>
      <c r="NDA3" s="25"/>
      <c r="NDC3" s="25"/>
      <c r="NDE3" s="25"/>
      <c r="NDG3" s="25"/>
      <c r="NDI3" s="25"/>
      <c r="NDK3" s="25"/>
      <c r="NDM3" s="25"/>
      <c r="NDO3" s="25"/>
      <c r="NDQ3" s="25"/>
      <c r="NDS3" s="25"/>
      <c r="NDU3" s="25"/>
      <c r="NDW3" s="25"/>
      <c r="NDY3" s="25"/>
      <c r="NEA3" s="25"/>
      <c r="NEC3" s="25"/>
      <c r="NEE3" s="25"/>
      <c r="NEG3" s="25"/>
      <c r="NEI3" s="25"/>
      <c r="NEK3" s="25"/>
      <c r="NEM3" s="25"/>
      <c r="NEO3" s="25"/>
      <c r="NEQ3" s="25"/>
      <c r="NES3" s="25"/>
      <c r="NEU3" s="25"/>
      <c r="NEW3" s="25"/>
      <c r="NEY3" s="25"/>
      <c r="NFA3" s="25"/>
      <c r="NFC3" s="25"/>
      <c r="NFE3" s="25"/>
      <c r="NFG3" s="25"/>
      <c r="NFI3" s="25"/>
      <c r="NFK3" s="25"/>
      <c r="NFM3" s="25"/>
      <c r="NFO3" s="25"/>
      <c r="NFQ3" s="25"/>
      <c r="NFS3" s="25"/>
      <c r="NFU3" s="25"/>
      <c r="NFW3" s="25"/>
      <c r="NFY3" s="25"/>
      <c r="NGA3" s="25"/>
      <c r="NGC3" s="25"/>
      <c r="NGE3" s="25"/>
      <c r="NGG3" s="25"/>
      <c r="NGI3" s="25"/>
      <c r="NGK3" s="25"/>
      <c r="NGM3" s="25"/>
      <c r="NGO3" s="25"/>
      <c r="NGQ3" s="25"/>
      <c r="NGS3" s="25"/>
      <c r="NGU3" s="25"/>
      <c r="NGW3" s="25"/>
      <c r="NGY3" s="25"/>
      <c r="NHA3" s="25"/>
      <c r="NHC3" s="25"/>
      <c r="NHE3" s="25"/>
      <c r="NHG3" s="25"/>
      <c r="NHI3" s="25"/>
      <c r="NHK3" s="25"/>
      <c r="NHM3" s="25"/>
      <c r="NHO3" s="25"/>
      <c r="NHQ3" s="25"/>
      <c r="NHS3" s="25"/>
      <c r="NHU3" s="25"/>
      <c r="NHW3" s="25"/>
      <c r="NHY3" s="25"/>
      <c r="NIA3" s="25"/>
      <c r="NIC3" s="25"/>
      <c r="NIE3" s="25"/>
      <c r="NIG3" s="25"/>
      <c r="NII3" s="25"/>
      <c r="NIK3" s="25"/>
      <c r="NIM3" s="25"/>
      <c r="NIO3" s="25"/>
      <c r="NIQ3" s="25"/>
      <c r="NIS3" s="25"/>
      <c r="NIU3" s="25"/>
      <c r="NIW3" s="25"/>
      <c r="NIY3" s="25"/>
      <c r="NJA3" s="25"/>
      <c r="NJC3" s="25"/>
      <c r="NJE3" s="25"/>
      <c r="NJG3" s="25"/>
      <c r="NJI3" s="25"/>
      <c r="NJK3" s="25"/>
      <c r="NJM3" s="25"/>
      <c r="NJO3" s="25"/>
      <c r="NJQ3" s="25"/>
      <c r="NJS3" s="25"/>
      <c r="NJU3" s="25"/>
      <c r="NJW3" s="25"/>
      <c r="NJY3" s="25"/>
      <c r="NKA3" s="25"/>
      <c r="NKC3" s="25"/>
      <c r="NKE3" s="25"/>
      <c r="NKG3" s="25"/>
      <c r="NKI3" s="25"/>
      <c r="NKK3" s="25"/>
      <c r="NKM3" s="25"/>
      <c r="NKO3" s="25"/>
      <c r="NKQ3" s="25"/>
      <c r="NKS3" s="25"/>
      <c r="NKU3" s="25"/>
      <c r="NKW3" s="25"/>
      <c r="NKY3" s="25"/>
      <c r="NLA3" s="25"/>
      <c r="NLC3" s="25"/>
      <c r="NLE3" s="25"/>
      <c r="NLG3" s="25"/>
      <c r="NLI3" s="25"/>
      <c r="NLK3" s="25"/>
      <c r="NLM3" s="25"/>
      <c r="NLO3" s="25"/>
      <c r="NLQ3" s="25"/>
      <c r="NLS3" s="25"/>
      <c r="NLU3" s="25"/>
      <c r="NLW3" s="25"/>
      <c r="NLY3" s="25"/>
      <c r="NMA3" s="25"/>
      <c r="NMC3" s="25"/>
      <c r="NME3" s="25"/>
      <c r="NMG3" s="25"/>
      <c r="NMI3" s="25"/>
      <c r="NMK3" s="25"/>
      <c r="NMM3" s="25"/>
      <c r="NMO3" s="25"/>
      <c r="NMQ3" s="25"/>
      <c r="NMS3" s="25"/>
      <c r="NMU3" s="25"/>
      <c r="NMW3" s="25"/>
      <c r="NMY3" s="25"/>
      <c r="NNA3" s="25"/>
      <c r="NNC3" s="25"/>
      <c r="NNE3" s="25"/>
      <c r="NNG3" s="25"/>
      <c r="NNI3" s="25"/>
      <c r="NNK3" s="25"/>
      <c r="NNM3" s="25"/>
      <c r="NNO3" s="25"/>
      <c r="NNQ3" s="25"/>
      <c r="NNS3" s="25"/>
      <c r="NNU3" s="25"/>
      <c r="NNW3" s="25"/>
      <c r="NNY3" s="25"/>
      <c r="NOA3" s="25"/>
      <c r="NOC3" s="25"/>
      <c r="NOE3" s="25"/>
      <c r="NOG3" s="25"/>
      <c r="NOI3" s="25"/>
      <c r="NOK3" s="25"/>
      <c r="NOM3" s="25"/>
      <c r="NOO3" s="25"/>
      <c r="NOQ3" s="25"/>
      <c r="NOS3" s="25"/>
      <c r="NOU3" s="25"/>
      <c r="NOW3" s="25"/>
      <c r="NOY3" s="25"/>
      <c r="NPA3" s="25"/>
      <c r="NPC3" s="25"/>
      <c r="NPE3" s="25"/>
      <c r="NPG3" s="25"/>
      <c r="NPI3" s="25"/>
      <c r="NPK3" s="25"/>
      <c r="NPM3" s="25"/>
      <c r="NPO3" s="25"/>
      <c r="NPQ3" s="25"/>
      <c r="NPS3" s="25"/>
      <c r="NPU3" s="25"/>
      <c r="NPW3" s="25"/>
      <c r="NPY3" s="25"/>
      <c r="NQA3" s="25"/>
      <c r="NQC3" s="25"/>
      <c r="NQE3" s="25"/>
      <c r="NQG3" s="25"/>
      <c r="NQI3" s="25"/>
      <c r="NQK3" s="25"/>
      <c r="NQM3" s="25"/>
      <c r="NQO3" s="25"/>
      <c r="NQQ3" s="25"/>
      <c r="NQS3" s="25"/>
      <c r="NQU3" s="25"/>
      <c r="NQW3" s="25"/>
      <c r="NQY3" s="25"/>
      <c r="NRA3" s="25"/>
      <c r="NRC3" s="25"/>
      <c r="NRE3" s="25"/>
      <c r="NRG3" s="25"/>
      <c r="NRI3" s="25"/>
      <c r="NRK3" s="25"/>
      <c r="NRM3" s="25"/>
      <c r="NRO3" s="25"/>
      <c r="NRQ3" s="25"/>
      <c r="NRS3" s="25"/>
      <c r="NRU3" s="25"/>
      <c r="NRW3" s="25"/>
      <c r="NRY3" s="25"/>
      <c r="NSA3" s="25"/>
      <c r="NSC3" s="25"/>
      <c r="NSE3" s="25"/>
      <c r="NSG3" s="25"/>
      <c r="NSI3" s="25"/>
      <c r="NSK3" s="25"/>
      <c r="NSM3" s="25"/>
      <c r="NSO3" s="25"/>
      <c r="NSQ3" s="25"/>
      <c r="NSS3" s="25"/>
      <c r="NSU3" s="25"/>
      <c r="NSW3" s="25"/>
      <c r="NSY3" s="25"/>
      <c r="NTA3" s="25"/>
      <c r="NTC3" s="25"/>
      <c r="NTE3" s="25"/>
      <c r="NTG3" s="25"/>
      <c r="NTI3" s="25"/>
      <c r="NTK3" s="25"/>
      <c r="NTM3" s="25"/>
      <c r="NTO3" s="25"/>
      <c r="NTQ3" s="25"/>
      <c r="NTS3" s="25"/>
      <c r="NTU3" s="25"/>
      <c r="NTW3" s="25"/>
      <c r="NTY3" s="25"/>
      <c r="NUA3" s="25"/>
      <c r="NUC3" s="25"/>
      <c r="NUE3" s="25"/>
      <c r="NUG3" s="25"/>
      <c r="NUI3" s="25"/>
      <c r="NUK3" s="25"/>
      <c r="NUM3" s="25"/>
      <c r="NUO3" s="25"/>
      <c r="NUQ3" s="25"/>
      <c r="NUS3" s="25"/>
      <c r="NUU3" s="25"/>
      <c r="NUW3" s="25"/>
      <c r="NUY3" s="25"/>
      <c r="NVA3" s="25"/>
      <c r="NVC3" s="25"/>
      <c r="NVE3" s="25"/>
      <c r="NVG3" s="25"/>
      <c r="NVI3" s="25"/>
      <c r="NVK3" s="25"/>
      <c r="NVM3" s="25"/>
      <c r="NVO3" s="25"/>
      <c r="NVQ3" s="25"/>
      <c r="NVS3" s="25"/>
      <c r="NVU3" s="25"/>
      <c r="NVW3" s="25"/>
      <c r="NVY3" s="25"/>
      <c r="NWA3" s="25"/>
      <c r="NWC3" s="25"/>
      <c r="NWE3" s="25"/>
      <c r="NWG3" s="25"/>
      <c r="NWI3" s="25"/>
      <c r="NWK3" s="25"/>
      <c r="NWM3" s="25"/>
      <c r="NWO3" s="25"/>
      <c r="NWQ3" s="25"/>
      <c r="NWS3" s="25"/>
      <c r="NWU3" s="25"/>
      <c r="NWW3" s="25"/>
      <c r="NWY3" s="25"/>
      <c r="NXA3" s="25"/>
      <c r="NXC3" s="25"/>
      <c r="NXE3" s="25"/>
      <c r="NXG3" s="25"/>
      <c r="NXI3" s="25"/>
      <c r="NXK3" s="25"/>
      <c r="NXM3" s="25"/>
      <c r="NXO3" s="25"/>
      <c r="NXQ3" s="25"/>
      <c r="NXS3" s="25"/>
      <c r="NXU3" s="25"/>
      <c r="NXW3" s="25"/>
      <c r="NXY3" s="25"/>
      <c r="NYA3" s="25"/>
      <c r="NYC3" s="25"/>
      <c r="NYE3" s="25"/>
      <c r="NYG3" s="25"/>
      <c r="NYI3" s="25"/>
      <c r="NYK3" s="25"/>
      <c r="NYM3" s="25"/>
      <c r="NYO3" s="25"/>
      <c r="NYQ3" s="25"/>
      <c r="NYS3" s="25"/>
      <c r="NYU3" s="25"/>
      <c r="NYW3" s="25"/>
      <c r="NYY3" s="25"/>
      <c r="NZA3" s="25"/>
      <c r="NZC3" s="25"/>
      <c r="NZE3" s="25"/>
      <c r="NZG3" s="25"/>
      <c r="NZI3" s="25"/>
      <c r="NZK3" s="25"/>
      <c r="NZM3" s="25"/>
      <c r="NZO3" s="25"/>
      <c r="NZQ3" s="25"/>
      <c r="NZS3" s="25"/>
      <c r="NZU3" s="25"/>
      <c r="NZW3" s="25"/>
      <c r="NZY3" s="25"/>
      <c r="OAA3" s="25"/>
      <c r="OAC3" s="25"/>
      <c r="OAE3" s="25"/>
      <c r="OAG3" s="25"/>
      <c r="OAI3" s="25"/>
      <c r="OAK3" s="25"/>
      <c r="OAM3" s="25"/>
      <c r="OAO3" s="25"/>
      <c r="OAQ3" s="25"/>
      <c r="OAS3" s="25"/>
      <c r="OAU3" s="25"/>
      <c r="OAW3" s="25"/>
      <c r="OAY3" s="25"/>
      <c r="OBA3" s="25"/>
      <c r="OBC3" s="25"/>
      <c r="OBE3" s="25"/>
      <c r="OBG3" s="25"/>
      <c r="OBI3" s="25"/>
      <c r="OBK3" s="25"/>
      <c r="OBM3" s="25"/>
      <c r="OBO3" s="25"/>
      <c r="OBQ3" s="25"/>
      <c r="OBS3" s="25"/>
      <c r="OBU3" s="25"/>
      <c r="OBW3" s="25"/>
      <c r="OBY3" s="25"/>
      <c r="OCA3" s="25"/>
      <c r="OCC3" s="25"/>
      <c r="OCE3" s="25"/>
      <c r="OCG3" s="25"/>
      <c r="OCI3" s="25"/>
      <c r="OCK3" s="25"/>
      <c r="OCM3" s="25"/>
      <c r="OCO3" s="25"/>
      <c r="OCQ3" s="25"/>
      <c r="OCS3" s="25"/>
      <c r="OCU3" s="25"/>
      <c r="OCW3" s="25"/>
      <c r="OCY3" s="25"/>
      <c r="ODA3" s="25"/>
      <c r="ODC3" s="25"/>
      <c r="ODE3" s="25"/>
      <c r="ODG3" s="25"/>
      <c r="ODI3" s="25"/>
      <c r="ODK3" s="25"/>
      <c r="ODM3" s="25"/>
      <c r="ODO3" s="25"/>
      <c r="ODQ3" s="25"/>
      <c r="ODS3" s="25"/>
      <c r="ODU3" s="25"/>
      <c r="ODW3" s="25"/>
      <c r="ODY3" s="25"/>
      <c r="OEA3" s="25"/>
      <c r="OEC3" s="25"/>
      <c r="OEE3" s="25"/>
      <c r="OEG3" s="25"/>
      <c r="OEI3" s="25"/>
      <c r="OEK3" s="25"/>
      <c r="OEM3" s="25"/>
      <c r="OEO3" s="25"/>
      <c r="OEQ3" s="25"/>
      <c r="OES3" s="25"/>
      <c r="OEU3" s="25"/>
      <c r="OEW3" s="25"/>
      <c r="OEY3" s="25"/>
      <c r="OFA3" s="25"/>
      <c r="OFC3" s="25"/>
      <c r="OFE3" s="25"/>
      <c r="OFG3" s="25"/>
      <c r="OFI3" s="25"/>
      <c r="OFK3" s="25"/>
      <c r="OFM3" s="25"/>
      <c r="OFO3" s="25"/>
      <c r="OFQ3" s="25"/>
      <c r="OFS3" s="25"/>
      <c r="OFU3" s="25"/>
      <c r="OFW3" s="25"/>
      <c r="OFY3" s="25"/>
      <c r="OGA3" s="25"/>
      <c r="OGC3" s="25"/>
      <c r="OGE3" s="25"/>
      <c r="OGG3" s="25"/>
      <c r="OGI3" s="25"/>
      <c r="OGK3" s="25"/>
      <c r="OGM3" s="25"/>
      <c r="OGO3" s="25"/>
      <c r="OGQ3" s="25"/>
      <c r="OGS3" s="25"/>
      <c r="OGU3" s="25"/>
      <c r="OGW3" s="25"/>
      <c r="OGY3" s="25"/>
      <c r="OHA3" s="25"/>
      <c r="OHC3" s="25"/>
      <c r="OHE3" s="25"/>
      <c r="OHG3" s="25"/>
      <c r="OHI3" s="25"/>
      <c r="OHK3" s="25"/>
      <c r="OHM3" s="25"/>
      <c r="OHO3" s="25"/>
      <c r="OHQ3" s="25"/>
      <c r="OHS3" s="25"/>
      <c r="OHU3" s="25"/>
      <c r="OHW3" s="25"/>
      <c r="OHY3" s="25"/>
      <c r="OIA3" s="25"/>
      <c r="OIC3" s="25"/>
      <c r="OIE3" s="25"/>
      <c r="OIG3" s="25"/>
      <c r="OII3" s="25"/>
      <c r="OIK3" s="25"/>
      <c r="OIM3" s="25"/>
      <c r="OIO3" s="25"/>
      <c r="OIQ3" s="25"/>
      <c r="OIS3" s="25"/>
      <c r="OIU3" s="25"/>
      <c r="OIW3" s="25"/>
      <c r="OIY3" s="25"/>
      <c r="OJA3" s="25"/>
      <c r="OJC3" s="25"/>
      <c r="OJE3" s="25"/>
      <c r="OJG3" s="25"/>
      <c r="OJI3" s="25"/>
      <c r="OJK3" s="25"/>
      <c r="OJM3" s="25"/>
      <c r="OJO3" s="25"/>
      <c r="OJQ3" s="25"/>
      <c r="OJS3" s="25"/>
      <c r="OJU3" s="25"/>
      <c r="OJW3" s="25"/>
      <c r="OJY3" s="25"/>
      <c r="OKA3" s="25"/>
      <c r="OKC3" s="25"/>
      <c r="OKE3" s="25"/>
      <c r="OKG3" s="25"/>
      <c r="OKI3" s="25"/>
      <c r="OKK3" s="25"/>
      <c r="OKM3" s="25"/>
      <c r="OKO3" s="25"/>
      <c r="OKQ3" s="25"/>
      <c r="OKS3" s="25"/>
      <c r="OKU3" s="25"/>
      <c r="OKW3" s="25"/>
      <c r="OKY3" s="25"/>
      <c r="OLA3" s="25"/>
      <c r="OLC3" s="25"/>
      <c r="OLE3" s="25"/>
      <c r="OLG3" s="25"/>
      <c r="OLI3" s="25"/>
      <c r="OLK3" s="25"/>
      <c r="OLM3" s="25"/>
      <c r="OLO3" s="25"/>
      <c r="OLQ3" s="25"/>
      <c r="OLS3" s="25"/>
      <c r="OLU3" s="25"/>
      <c r="OLW3" s="25"/>
      <c r="OLY3" s="25"/>
      <c r="OMA3" s="25"/>
      <c r="OMC3" s="25"/>
      <c r="OME3" s="25"/>
      <c r="OMG3" s="25"/>
      <c r="OMI3" s="25"/>
      <c r="OMK3" s="25"/>
      <c r="OMM3" s="25"/>
      <c r="OMO3" s="25"/>
      <c r="OMQ3" s="25"/>
      <c r="OMS3" s="25"/>
      <c r="OMU3" s="25"/>
      <c r="OMW3" s="25"/>
      <c r="OMY3" s="25"/>
      <c r="ONA3" s="25"/>
      <c r="ONC3" s="25"/>
      <c r="ONE3" s="25"/>
      <c r="ONG3" s="25"/>
      <c r="ONI3" s="25"/>
      <c r="ONK3" s="25"/>
      <c r="ONM3" s="25"/>
      <c r="ONO3" s="25"/>
      <c r="ONQ3" s="25"/>
      <c r="ONS3" s="25"/>
      <c r="ONU3" s="25"/>
      <c r="ONW3" s="25"/>
      <c r="ONY3" s="25"/>
      <c r="OOA3" s="25"/>
      <c r="OOC3" s="25"/>
      <c r="OOE3" s="25"/>
      <c r="OOG3" s="25"/>
      <c r="OOI3" s="25"/>
      <c r="OOK3" s="25"/>
      <c r="OOM3" s="25"/>
      <c r="OOO3" s="25"/>
      <c r="OOQ3" s="25"/>
      <c r="OOS3" s="25"/>
      <c r="OOU3" s="25"/>
      <c r="OOW3" s="25"/>
      <c r="OOY3" s="25"/>
      <c r="OPA3" s="25"/>
      <c r="OPC3" s="25"/>
      <c r="OPE3" s="25"/>
      <c r="OPG3" s="25"/>
      <c r="OPI3" s="25"/>
      <c r="OPK3" s="25"/>
      <c r="OPM3" s="25"/>
      <c r="OPO3" s="25"/>
      <c r="OPQ3" s="25"/>
      <c r="OPS3" s="25"/>
      <c r="OPU3" s="25"/>
      <c r="OPW3" s="25"/>
      <c r="OPY3" s="25"/>
      <c r="OQA3" s="25"/>
      <c r="OQC3" s="25"/>
      <c r="OQE3" s="25"/>
      <c r="OQG3" s="25"/>
      <c r="OQI3" s="25"/>
      <c r="OQK3" s="25"/>
      <c r="OQM3" s="25"/>
      <c r="OQO3" s="25"/>
      <c r="OQQ3" s="25"/>
      <c r="OQS3" s="25"/>
      <c r="OQU3" s="25"/>
      <c r="OQW3" s="25"/>
      <c r="OQY3" s="25"/>
      <c r="ORA3" s="25"/>
      <c r="ORC3" s="25"/>
      <c r="ORE3" s="25"/>
      <c r="ORG3" s="25"/>
      <c r="ORI3" s="25"/>
      <c r="ORK3" s="25"/>
      <c r="ORM3" s="25"/>
      <c r="ORO3" s="25"/>
      <c r="ORQ3" s="25"/>
      <c r="ORS3" s="25"/>
      <c r="ORU3" s="25"/>
      <c r="ORW3" s="25"/>
      <c r="ORY3" s="25"/>
      <c r="OSA3" s="25"/>
      <c r="OSC3" s="25"/>
      <c r="OSE3" s="25"/>
      <c r="OSG3" s="25"/>
      <c r="OSI3" s="25"/>
      <c r="OSK3" s="25"/>
      <c r="OSM3" s="25"/>
      <c r="OSO3" s="25"/>
      <c r="OSQ3" s="25"/>
      <c r="OSS3" s="25"/>
      <c r="OSU3" s="25"/>
      <c r="OSW3" s="25"/>
      <c r="OSY3" s="25"/>
      <c r="OTA3" s="25"/>
      <c r="OTC3" s="25"/>
      <c r="OTE3" s="25"/>
      <c r="OTG3" s="25"/>
      <c r="OTI3" s="25"/>
      <c r="OTK3" s="25"/>
      <c r="OTM3" s="25"/>
      <c r="OTO3" s="25"/>
      <c r="OTQ3" s="25"/>
      <c r="OTS3" s="25"/>
      <c r="OTU3" s="25"/>
      <c r="OTW3" s="25"/>
      <c r="OTY3" s="25"/>
      <c r="OUA3" s="25"/>
      <c r="OUC3" s="25"/>
      <c r="OUE3" s="25"/>
      <c r="OUG3" s="25"/>
      <c r="OUI3" s="25"/>
      <c r="OUK3" s="25"/>
      <c r="OUM3" s="25"/>
      <c r="OUO3" s="25"/>
      <c r="OUQ3" s="25"/>
      <c r="OUS3" s="25"/>
      <c r="OUU3" s="25"/>
      <c r="OUW3" s="25"/>
      <c r="OUY3" s="25"/>
      <c r="OVA3" s="25"/>
      <c r="OVC3" s="25"/>
      <c r="OVE3" s="25"/>
      <c r="OVG3" s="25"/>
      <c r="OVI3" s="25"/>
      <c r="OVK3" s="25"/>
      <c r="OVM3" s="25"/>
      <c r="OVO3" s="25"/>
      <c r="OVQ3" s="25"/>
      <c r="OVS3" s="25"/>
      <c r="OVU3" s="25"/>
      <c r="OVW3" s="25"/>
      <c r="OVY3" s="25"/>
      <c r="OWA3" s="25"/>
      <c r="OWC3" s="25"/>
      <c r="OWE3" s="25"/>
      <c r="OWG3" s="25"/>
      <c r="OWI3" s="25"/>
      <c r="OWK3" s="25"/>
      <c r="OWM3" s="25"/>
      <c r="OWO3" s="25"/>
      <c r="OWQ3" s="25"/>
      <c r="OWS3" s="25"/>
      <c r="OWU3" s="25"/>
      <c r="OWW3" s="25"/>
      <c r="OWY3" s="25"/>
      <c r="OXA3" s="25"/>
      <c r="OXC3" s="25"/>
      <c r="OXE3" s="25"/>
      <c r="OXG3" s="25"/>
      <c r="OXI3" s="25"/>
      <c r="OXK3" s="25"/>
      <c r="OXM3" s="25"/>
      <c r="OXO3" s="25"/>
      <c r="OXQ3" s="25"/>
      <c r="OXS3" s="25"/>
      <c r="OXU3" s="25"/>
      <c r="OXW3" s="25"/>
      <c r="OXY3" s="25"/>
      <c r="OYA3" s="25"/>
      <c r="OYC3" s="25"/>
      <c r="OYE3" s="25"/>
      <c r="OYG3" s="25"/>
      <c r="OYI3" s="25"/>
      <c r="OYK3" s="25"/>
      <c r="OYM3" s="25"/>
      <c r="OYO3" s="25"/>
      <c r="OYQ3" s="25"/>
      <c r="OYS3" s="25"/>
      <c r="OYU3" s="25"/>
      <c r="OYW3" s="25"/>
      <c r="OYY3" s="25"/>
      <c r="OZA3" s="25"/>
      <c r="OZC3" s="25"/>
      <c r="OZE3" s="25"/>
      <c r="OZG3" s="25"/>
      <c r="OZI3" s="25"/>
      <c r="OZK3" s="25"/>
      <c r="OZM3" s="25"/>
      <c r="OZO3" s="25"/>
      <c r="OZQ3" s="25"/>
      <c r="OZS3" s="25"/>
      <c r="OZU3" s="25"/>
      <c r="OZW3" s="25"/>
      <c r="OZY3" s="25"/>
      <c r="PAA3" s="25"/>
      <c r="PAC3" s="25"/>
      <c r="PAE3" s="25"/>
      <c r="PAG3" s="25"/>
      <c r="PAI3" s="25"/>
      <c r="PAK3" s="25"/>
      <c r="PAM3" s="25"/>
      <c r="PAO3" s="25"/>
      <c r="PAQ3" s="25"/>
      <c r="PAS3" s="25"/>
      <c r="PAU3" s="25"/>
      <c r="PAW3" s="25"/>
      <c r="PAY3" s="25"/>
      <c r="PBA3" s="25"/>
      <c r="PBC3" s="25"/>
      <c r="PBE3" s="25"/>
      <c r="PBG3" s="25"/>
      <c r="PBI3" s="25"/>
      <c r="PBK3" s="25"/>
      <c r="PBM3" s="25"/>
      <c r="PBO3" s="25"/>
      <c r="PBQ3" s="25"/>
      <c r="PBS3" s="25"/>
      <c r="PBU3" s="25"/>
      <c r="PBW3" s="25"/>
      <c r="PBY3" s="25"/>
      <c r="PCA3" s="25"/>
      <c r="PCC3" s="25"/>
      <c r="PCE3" s="25"/>
      <c r="PCG3" s="25"/>
      <c r="PCI3" s="25"/>
      <c r="PCK3" s="25"/>
      <c r="PCM3" s="25"/>
      <c r="PCO3" s="25"/>
      <c r="PCQ3" s="25"/>
      <c r="PCS3" s="25"/>
      <c r="PCU3" s="25"/>
      <c r="PCW3" s="25"/>
      <c r="PCY3" s="25"/>
      <c r="PDA3" s="25"/>
      <c r="PDC3" s="25"/>
      <c r="PDE3" s="25"/>
      <c r="PDG3" s="25"/>
      <c r="PDI3" s="25"/>
      <c r="PDK3" s="25"/>
      <c r="PDM3" s="25"/>
      <c r="PDO3" s="25"/>
      <c r="PDQ3" s="25"/>
      <c r="PDS3" s="25"/>
      <c r="PDU3" s="25"/>
      <c r="PDW3" s="25"/>
      <c r="PDY3" s="25"/>
      <c r="PEA3" s="25"/>
      <c r="PEC3" s="25"/>
      <c r="PEE3" s="25"/>
      <c r="PEG3" s="25"/>
      <c r="PEI3" s="25"/>
      <c r="PEK3" s="25"/>
      <c r="PEM3" s="25"/>
      <c r="PEO3" s="25"/>
      <c r="PEQ3" s="25"/>
      <c r="PES3" s="25"/>
      <c r="PEU3" s="25"/>
      <c r="PEW3" s="25"/>
      <c r="PEY3" s="25"/>
      <c r="PFA3" s="25"/>
      <c r="PFC3" s="25"/>
      <c r="PFE3" s="25"/>
      <c r="PFG3" s="25"/>
      <c r="PFI3" s="25"/>
      <c r="PFK3" s="25"/>
      <c r="PFM3" s="25"/>
      <c r="PFO3" s="25"/>
      <c r="PFQ3" s="25"/>
      <c r="PFS3" s="25"/>
      <c r="PFU3" s="25"/>
      <c r="PFW3" s="25"/>
      <c r="PFY3" s="25"/>
      <c r="PGA3" s="25"/>
      <c r="PGC3" s="25"/>
      <c r="PGE3" s="25"/>
      <c r="PGG3" s="25"/>
      <c r="PGI3" s="25"/>
      <c r="PGK3" s="25"/>
      <c r="PGM3" s="25"/>
      <c r="PGO3" s="25"/>
      <c r="PGQ3" s="25"/>
      <c r="PGS3" s="25"/>
      <c r="PGU3" s="25"/>
      <c r="PGW3" s="25"/>
      <c r="PGY3" s="25"/>
      <c r="PHA3" s="25"/>
      <c r="PHC3" s="25"/>
      <c r="PHE3" s="25"/>
      <c r="PHG3" s="25"/>
      <c r="PHI3" s="25"/>
      <c r="PHK3" s="25"/>
      <c r="PHM3" s="25"/>
      <c r="PHO3" s="25"/>
      <c r="PHQ3" s="25"/>
      <c r="PHS3" s="25"/>
      <c r="PHU3" s="25"/>
      <c r="PHW3" s="25"/>
      <c r="PHY3" s="25"/>
      <c r="PIA3" s="25"/>
      <c r="PIC3" s="25"/>
      <c r="PIE3" s="25"/>
      <c r="PIG3" s="25"/>
      <c r="PII3" s="25"/>
      <c r="PIK3" s="25"/>
      <c r="PIM3" s="25"/>
      <c r="PIO3" s="25"/>
      <c r="PIQ3" s="25"/>
      <c r="PIS3" s="25"/>
      <c r="PIU3" s="25"/>
      <c r="PIW3" s="25"/>
      <c r="PIY3" s="25"/>
      <c r="PJA3" s="25"/>
      <c r="PJC3" s="25"/>
      <c r="PJE3" s="25"/>
      <c r="PJG3" s="25"/>
      <c r="PJI3" s="25"/>
      <c r="PJK3" s="25"/>
      <c r="PJM3" s="25"/>
      <c r="PJO3" s="25"/>
      <c r="PJQ3" s="25"/>
      <c r="PJS3" s="25"/>
      <c r="PJU3" s="25"/>
      <c r="PJW3" s="25"/>
      <c r="PJY3" s="25"/>
      <c r="PKA3" s="25"/>
      <c r="PKC3" s="25"/>
      <c r="PKE3" s="25"/>
      <c r="PKG3" s="25"/>
      <c r="PKI3" s="25"/>
      <c r="PKK3" s="25"/>
      <c r="PKM3" s="25"/>
      <c r="PKO3" s="25"/>
      <c r="PKQ3" s="25"/>
      <c r="PKS3" s="25"/>
      <c r="PKU3" s="25"/>
      <c r="PKW3" s="25"/>
      <c r="PKY3" s="25"/>
      <c r="PLA3" s="25"/>
      <c r="PLC3" s="25"/>
      <c r="PLE3" s="25"/>
      <c r="PLG3" s="25"/>
      <c r="PLI3" s="25"/>
      <c r="PLK3" s="25"/>
      <c r="PLM3" s="25"/>
      <c r="PLO3" s="25"/>
      <c r="PLQ3" s="25"/>
      <c r="PLS3" s="25"/>
      <c r="PLU3" s="25"/>
      <c r="PLW3" s="25"/>
      <c r="PLY3" s="25"/>
      <c r="PMA3" s="25"/>
      <c r="PMC3" s="25"/>
      <c r="PME3" s="25"/>
      <c r="PMG3" s="25"/>
      <c r="PMI3" s="25"/>
      <c r="PMK3" s="25"/>
      <c r="PMM3" s="25"/>
      <c r="PMO3" s="25"/>
      <c r="PMQ3" s="25"/>
      <c r="PMS3" s="25"/>
      <c r="PMU3" s="25"/>
      <c r="PMW3" s="25"/>
      <c r="PMY3" s="25"/>
      <c r="PNA3" s="25"/>
      <c r="PNC3" s="25"/>
      <c r="PNE3" s="25"/>
      <c r="PNG3" s="25"/>
      <c r="PNI3" s="25"/>
      <c r="PNK3" s="25"/>
      <c r="PNM3" s="25"/>
      <c r="PNO3" s="25"/>
      <c r="PNQ3" s="25"/>
      <c r="PNS3" s="25"/>
      <c r="PNU3" s="25"/>
      <c r="PNW3" s="25"/>
      <c r="PNY3" s="25"/>
      <c r="POA3" s="25"/>
      <c r="POC3" s="25"/>
      <c r="POE3" s="25"/>
      <c r="POG3" s="25"/>
      <c r="POI3" s="25"/>
      <c r="POK3" s="25"/>
      <c r="POM3" s="25"/>
      <c r="POO3" s="25"/>
      <c r="POQ3" s="25"/>
      <c r="POS3" s="25"/>
      <c r="POU3" s="25"/>
      <c r="POW3" s="25"/>
      <c r="POY3" s="25"/>
      <c r="PPA3" s="25"/>
      <c r="PPC3" s="25"/>
      <c r="PPE3" s="25"/>
      <c r="PPG3" s="25"/>
      <c r="PPI3" s="25"/>
      <c r="PPK3" s="25"/>
      <c r="PPM3" s="25"/>
      <c r="PPO3" s="25"/>
      <c r="PPQ3" s="25"/>
      <c r="PPS3" s="25"/>
      <c r="PPU3" s="25"/>
      <c r="PPW3" s="25"/>
      <c r="PPY3" s="25"/>
      <c r="PQA3" s="25"/>
      <c r="PQC3" s="25"/>
      <c r="PQE3" s="25"/>
      <c r="PQG3" s="25"/>
      <c r="PQI3" s="25"/>
      <c r="PQK3" s="25"/>
      <c r="PQM3" s="25"/>
      <c r="PQO3" s="25"/>
      <c r="PQQ3" s="25"/>
      <c r="PQS3" s="25"/>
      <c r="PQU3" s="25"/>
      <c r="PQW3" s="25"/>
      <c r="PQY3" s="25"/>
      <c r="PRA3" s="25"/>
      <c r="PRC3" s="25"/>
      <c r="PRE3" s="25"/>
      <c r="PRG3" s="25"/>
      <c r="PRI3" s="25"/>
      <c r="PRK3" s="25"/>
      <c r="PRM3" s="25"/>
      <c r="PRO3" s="25"/>
      <c r="PRQ3" s="25"/>
      <c r="PRS3" s="25"/>
      <c r="PRU3" s="25"/>
      <c r="PRW3" s="25"/>
      <c r="PRY3" s="25"/>
      <c r="PSA3" s="25"/>
      <c r="PSC3" s="25"/>
      <c r="PSE3" s="25"/>
      <c r="PSG3" s="25"/>
      <c r="PSI3" s="25"/>
      <c r="PSK3" s="25"/>
      <c r="PSM3" s="25"/>
      <c r="PSO3" s="25"/>
      <c r="PSQ3" s="25"/>
      <c r="PSS3" s="25"/>
      <c r="PSU3" s="25"/>
      <c r="PSW3" s="25"/>
      <c r="PSY3" s="25"/>
      <c r="PTA3" s="25"/>
      <c r="PTC3" s="25"/>
      <c r="PTE3" s="25"/>
      <c r="PTG3" s="25"/>
      <c r="PTI3" s="25"/>
      <c r="PTK3" s="25"/>
      <c r="PTM3" s="25"/>
      <c r="PTO3" s="25"/>
      <c r="PTQ3" s="25"/>
      <c r="PTS3" s="25"/>
      <c r="PTU3" s="25"/>
      <c r="PTW3" s="25"/>
      <c r="PTY3" s="25"/>
      <c r="PUA3" s="25"/>
      <c r="PUC3" s="25"/>
      <c r="PUE3" s="25"/>
      <c r="PUG3" s="25"/>
      <c r="PUI3" s="25"/>
      <c r="PUK3" s="25"/>
      <c r="PUM3" s="25"/>
      <c r="PUO3" s="25"/>
      <c r="PUQ3" s="25"/>
      <c r="PUS3" s="25"/>
      <c r="PUU3" s="25"/>
      <c r="PUW3" s="25"/>
      <c r="PUY3" s="25"/>
      <c r="PVA3" s="25"/>
      <c r="PVC3" s="25"/>
      <c r="PVE3" s="25"/>
      <c r="PVG3" s="25"/>
      <c r="PVI3" s="25"/>
      <c r="PVK3" s="25"/>
      <c r="PVM3" s="25"/>
      <c r="PVO3" s="25"/>
      <c r="PVQ3" s="25"/>
      <c r="PVS3" s="25"/>
      <c r="PVU3" s="25"/>
      <c r="PVW3" s="25"/>
      <c r="PVY3" s="25"/>
      <c r="PWA3" s="25"/>
      <c r="PWC3" s="25"/>
      <c r="PWE3" s="25"/>
      <c r="PWG3" s="25"/>
      <c r="PWI3" s="25"/>
      <c r="PWK3" s="25"/>
      <c r="PWM3" s="25"/>
      <c r="PWO3" s="25"/>
      <c r="PWQ3" s="25"/>
      <c r="PWS3" s="25"/>
      <c r="PWU3" s="25"/>
      <c r="PWW3" s="25"/>
      <c r="PWY3" s="25"/>
      <c r="PXA3" s="25"/>
      <c r="PXC3" s="25"/>
      <c r="PXE3" s="25"/>
      <c r="PXG3" s="25"/>
      <c r="PXI3" s="25"/>
      <c r="PXK3" s="25"/>
      <c r="PXM3" s="25"/>
      <c r="PXO3" s="25"/>
      <c r="PXQ3" s="25"/>
      <c r="PXS3" s="25"/>
      <c r="PXU3" s="25"/>
      <c r="PXW3" s="25"/>
      <c r="PXY3" s="25"/>
      <c r="PYA3" s="25"/>
      <c r="PYC3" s="25"/>
      <c r="PYE3" s="25"/>
      <c r="PYG3" s="25"/>
      <c r="PYI3" s="25"/>
      <c r="PYK3" s="25"/>
      <c r="PYM3" s="25"/>
      <c r="PYO3" s="25"/>
      <c r="PYQ3" s="25"/>
      <c r="PYS3" s="25"/>
      <c r="PYU3" s="25"/>
      <c r="PYW3" s="25"/>
      <c r="PYY3" s="25"/>
      <c r="PZA3" s="25"/>
      <c r="PZC3" s="25"/>
      <c r="PZE3" s="25"/>
      <c r="PZG3" s="25"/>
      <c r="PZI3" s="25"/>
      <c r="PZK3" s="25"/>
      <c r="PZM3" s="25"/>
      <c r="PZO3" s="25"/>
      <c r="PZQ3" s="25"/>
      <c r="PZS3" s="25"/>
      <c r="PZU3" s="25"/>
      <c r="PZW3" s="25"/>
      <c r="PZY3" s="25"/>
      <c r="QAA3" s="25"/>
      <c r="QAC3" s="25"/>
      <c r="QAE3" s="25"/>
      <c r="QAG3" s="25"/>
      <c r="QAI3" s="25"/>
      <c r="QAK3" s="25"/>
      <c r="QAM3" s="25"/>
      <c r="QAO3" s="25"/>
      <c r="QAQ3" s="25"/>
      <c r="QAS3" s="25"/>
      <c r="QAU3" s="25"/>
      <c r="QAW3" s="25"/>
      <c r="QAY3" s="25"/>
      <c r="QBA3" s="25"/>
      <c r="QBC3" s="25"/>
      <c r="QBE3" s="25"/>
      <c r="QBG3" s="25"/>
      <c r="QBI3" s="25"/>
      <c r="QBK3" s="25"/>
      <c r="QBM3" s="25"/>
      <c r="QBO3" s="25"/>
      <c r="QBQ3" s="25"/>
      <c r="QBS3" s="25"/>
      <c r="QBU3" s="25"/>
      <c r="QBW3" s="25"/>
      <c r="QBY3" s="25"/>
      <c r="QCA3" s="25"/>
      <c r="QCC3" s="25"/>
      <c r="QCE3" s="25"/>
      <c r="QCG3" s="25"/>
      <c r="QCI3" s="25"/>
      <c r="QCK3" s="25"/>
      <c r="QCM3" s="25"/>
      <c r="QCO3" s="25"/>
      <c r="QCQ3" s="25"/>
      <c r="QCS3" s="25"/>
      <c r="QCU3" s="25"/>
      <c r="QCW3" s="25"/>
      <c r="QCY3" s="25"/>
      <c r="QDA3" s="25"/>
      <c r="QDC3" s="25"/>
      <c r="QDE3" s="25"/>
      <c r="QDG3" s="25"/>
      <c r="QDI3" s="25"/>
      <c r="QDK3" s="25"/>
      <c r="QDM3" s="25"/>
      <c r="QDO3" s="25"/>
      <c r="QDQ3" s="25"/>
      <c r="QDS3" s="25"/>
      <c r="QDU3" s="25"/>
      <c r="QDW3" s="25"/>
      <c r="QDY3" s="25"/>
      <c r="QEA3" s="25"/>
      <c r="QEC3" s="25"/>
      <c r="QEE3" s="25"/>
      <c r="QEG3" s="25"/>
      <c r="QEI3" s="25"/>
      <c r="QEK3" s="25"/>
      <c r="QEM3" s="25"/>
      <c r="QEO3" s="25"/>
      <c r="QEQ3" s="25"/>
      <c r="QES3" s="25"/>
      <c r="QEU3" s="25"/>
      <c r="QEW3" s="25"/>
      <c r="QEY3" s="25"/>
      <c r="QFA3" s="25"/>
      <c r="QFC3" s="25"/>
      <c r="QFE3" s="25"/>
      <c r="QFG3" s="25"/>
      <c r="QFI3" s="25"/>
      <c r="QFK3" s="25"/>
      <c r="QFM3" s="25"/>
      <c r="QFO3" s="25"/>
      <c r="QFQ3" s="25"/>
      <c r="QFS3" s="25"/>
      <c r="QFU3" s="25"/>
      <c r="QFW3" s="25"/>
      <c r="QFY3" s="25"/>
      <c r="QGA3" s="25"/>
      <c r="QGC3" s="25"/>
      <c r="QGE3" s="25"/>
      <c r="QGG3" s="25"/>
      <c r="QGI3" s="25"/>
      <c r="QGK3" s="25"/>
      <c r="QGM3" s="25"/>
      <c r="QGO3" s="25"/>
      <c r="QGQ3" s="25"/>
      <c r="QGS3" s="25"/>
      <c r="QGU3" s="25"/>
      <c r="QGW3" s="25"/>
      <c r="QGY3" s="25"/>
      <c r="QHA3" s="25"/>
      <c r="QHC3" s="25"/>
      <c r="QHE3" s="25"/>
      <c r="QHG3" s="25"/>
      <c r="QHI3" s="25"/>
      <c r="QHK3" s="25"/>
      <c r="QHM3" s="25"/>
      <c r="QHO3" s="25"/>
      <c r="QHQ3" s="25"/>
      <c r="QHS3" s="25"/>
      <c r="QHU3" s="25"/>
      <c r="QHW3" s="25"/>
      <c r="QHY3" s="25"/>
      <c r="QIA3" s="25"/>
      <c r="QIC3" s="25"/>
      <c r="QIE3" s="25"/>
      <c r="QIG3" s="25"/>
      <c r="QII3" s="25"/>
      <c r="QIK3" s="25"/>
      <c r="QIM3" s="25"/>
      <c r="QIO3" s="25"/>
      <c r="QIQ3" s="25"/>
      <c r="QIS3" s="25"/>
      <c r="QIU3" s="25"/>
      <c r="QIW3" s="25"/>
      <c r="QIY3" s="25"/>
      <c r="QJA3" s="25"/>
      <c r="QJC3" s="25"/>
      <c r="QJE3" s="25"/>
      <c r="QJG3" s="25"/>
      <c r="QJI3" s="25"/>
      <c r="QJK3" s="25"/>
      <c r="QJM3" s="25"/>
      <c r="QJO3" s="25"/>
      <c r="QJQ3" s="25"/>
      <c r="QJS3" s="25"/>
      <c r="QJU3" s="25"/>
      <c r="QJW3" s="25"/>
      <c r="QJY3" s="25"/>
      <c r="QKA3" s="25"/>
      <c r="QKC3" s="25"/>
      <c r="QKE3" s="25"/>
      <c r="QKG3" s="25"/>
      <c r="QKI3" s="25"/>
      <c r="QKK3" s="25"/>
      <c r="QKM3" s="25"/>
      <c r="QKO3" s="25"/>
      <c r="QKQ3" s="25"/>
      <c r="QKS3" s="25"/>
      <c r="QKU3" s="25"/>
      <c r="QKW3" s="25"/>
      <c r="QKY3" s="25"/>
      <c r="QLA3" s="25"/>
      <c r="QLC3" s="25"/>
      <c r="QLE3" s="25"/>
      <c r="QLG3" s="25"/>
      <c r="QLI3" s="25"/>
      <c r="QLK3" s="25"/>
      <c r="QLM3" s="25"/>
      <c r="QLO3" s="25"/>
      <c r="QLQ3" s="25"/>
      <c r="QLS3" s="25"/>
      <c r="QLU3" s="25"/>
      <c r="QLW3" s="25"/>
      <c r="QLY3" s="25"/>
      <c r="QMA3" s="25"/>
      <c r="QMC3" s="25"/>
      <c r="QME3" s="25"/>
      <c r="QMG3" s="25"/>
      <c r="QMI3" s="25"/>
      <c r="QMK3" s="25"/>
      <c r="QMM3" s="25"/>
      <c r="QMO3" s="25"/>
      <c r="QMQ3" s="25"/>
      <c r="QMS3" s="25"/>
      <c r="QMU3" s="25"/>
      <c r="QMW3" s="25"/>
      <c r="QMY3" s="25"/>
      <c r="QNA3" s="25"/>
      <c r="QNC3" s="25"/>
      <c r="QNE3" s="25"/>
      <c r="QNG3" s="25"/>
      <c r="QNI3" s="25"/>
      <c r="QNK3" s="25"/>
      <c r="QNM3" s="25"/>
      <c r="QNO3" s="25"/>
      <c r="QNQ3" s="25"/>
      <c r="QNS3" s="25"/>
      <c r="QNU3" s="25"/>
      <c r="QNW3" s="25"/>
      <c r="QNY3" s="25"/>
      <c r="QOA3" s="25"/>
      <c r="QOC3" s="25"/>
      <c r="QOE3" s="25"/>
      <c r="QOG3" s="25"/>
      <c r="QOI3" s="25"/>
      <c r="QOK3" s="25"/>
      <c r="QOM3" s="25"/>
      <c r="QOO3" s="25"/>
      <c r="QOQ3" s="25"/>
      <c r="QOS3" s="25"/>
      <c r="QOU3" s="25"/>
      <c r="QOW3" s="25"/>
      <c r="QOY3" s="25"/>
      <c r="QPA3" s="25"/>
      <c r="QPC3" s="25"/>
      <c r="QPE3" s="25"/>
      <c r="QPG3" s="25"/>
      <c r="QPI3" s="25"/>
      <c r="QPK3" s="25"/>
      <c r="QPM3" s="25"/>
      <c r="QPO3" s="25"/>
      <c r="QPQ3" s="25"/>
      <c r="QPS3" s="25"/>
      <c r="QPU3" s="25"/>
      <c r="QPW3" s="25"/>
      <c r="QPY3" s="25"/>
      <c r="QQA3" s="25"/>
      <c r="QQC3" s="25"/>
      <c r="QQE3" s="25"/>
      <c r="QQG3" s="25"/>
      <c r="QQI3" s="25"/>
      <c r="QQK3" s="25"/>
      <c r="QQM3" s="25"/>
      <c r="QQO3" s="25"/>
      <c r="QQQ3" s="25"/>
      <c r="QQS3" s="25"/>
      <c r="QQU3" s="25"/>
      <c r="QQW3" s="25"/>
      <c r="QQY3" s="25"/>
      <c r="QRA3" s="25"/>
      <c r="QRC3" s="25"/>
      <c r="QRE3" s="25"/>
      <c r="QRG3" s="25"/>
      <c r="QRI3" s="25"/>
      <c r="QRK3" s="25"/>
      <c r="QRM3" s="25"/>
      <c r="QRO3" s="25"/>
      <c r="QRQ3" s="25"/>
      <c r="QRS3" s="25"/>
      <c r="QRU3" s="25"/>
      <c r="QRW3" s="25"/>
      <c r="QRY3" s="25"/>
      <c r="QSA3" s="25"/>
      <c r="QSC3" s="25"/>
      <c r="QSE3" s="25"/>
      <c r="QSG3" s="25"/>
      <c r="QSI3" s="25"/>
      <c r="QSK3" s="25"/>
      <c r="QSM3" s="25"/>
      <c r="QSO3" s="25"/>
      <c r="QSQ3" s="25"/>
      <c r="QSS3" s="25"/>
      <c r="QSU3" s="25"/>
      <c r="QSW3" s="25"/>
      <c r="QSY3" s="25"/>
      <c r="QTA3" s="25"/>
      <c r="QTC3" s="25"/>
      <c r="QTE3" s="25"/>
      <c r="QTG3" s="25"/>
      <c r="QTI3" s="25"/>
      <c r="QTK3" s="25"/>
      <c r="QTM3" s="25"/>
      <c r="QTO3" s="25"/>
      <c r="QTQ3" s="25"/>
      <c r="QTS3" s="25"/>
      <c r="QTU3" s="25"/>
      <c r="QTW3" s="25"/>
      <c r="QTY3" s="25"/>
      <c r="QUA3" s="25"/>
      <c r="QUC3" s="25"/>
      <c r="QUE3" s="25"/>
      <c r="QUG3" s="25"/>
      <c r="QUI3" s="25"/>
      <c r="QUK3" s="25"/>
      <c r="QUM3" s="25"/>
      <c r="QUO3" s="25"/>
      <c r="QUQ3" s="25"/>
      <c r="QUS3" s="25"/>
      <c r="QUU3" s="25"/>
      <c r="QUW3" s="25"/>
      <c r="QUY3" s="25"/>
      <c r="QVA3" s="25"/>
      <c r="QVC3" s="25"/>
      <c r="QVE3" s="25"/>
      <c r="QVG3" s="25"/>
      <c r="QVI3" s="25"/>
      <c r="QVK3" s="25"/>
      <c r="QVM3" s="25"/>
      <c r="QVO3" s="25"/>
      <c r="QVQ3" s="25"/>
      <c r="QVS3" s="25"/>
      <c r="QVU3" s="25"/>
      <c r="QVW3" s="25"/>
      <c r="QVY3" s="25"/>
      <c r="QWA3" s="25"/>
      <c r="QWC3" s="25"/>
      <c r="QWE3" s="25"/>
      <c r="QWG3" s="25"/>
      <c r="QWI3" s="25"/>
      <c r="QWK3" s="25"/>
      <c r="QWM3" s="25"/>
      <c r="QWO3" s="25"/>
      <c r="QWQ3" s="25"/>
      <c r="QWS3" s="25"/>
      <c r="QWU3" s="25"/>
      <c r="QWW3" s="25"/>
      <c r="QWY3" s="25"/>
      <c r="QXA3" s="25"/>
      <c r="QXC3" s="25"/>
      <c r="QXE3" s="25"/>
      <c r="QXG3" s="25"/>
      <c r="QXI3" s="25"/>
      <c r="QXK3" s="25"/>
      <c r="QXM3" s="25"/>
      <c r="QXO3" s="25"/>
      <c r="QXQ3" s="25"/>
      <c r="QXS3" s="25"/>
      <c r="QXU3" s="25"/>
      <c r="QXW3" s="25"/>
      <c r="QXY3" s="25"/>
      <c r="QYA3" s="25"/>
      <c r="QYC3" s="25"/>
      <c r="QYE3" s="25"/>
      <c r="QYG3" s="25"/>
      <c r="QYI3" s="25"/>
      <c r="QYK3" s="25"/>
      <c r="QYM3" s="25"/>
      <c r="QYO3" s="25"/>
      <c r="QYQ3" s="25"/>
      <c r="QYS3" s="25"/>
      <c r="QYU3" s="25"/>
      <c r="QYW3" s="25"/>
      <c r="QYY3" s="25"/>
      <c r="QZA3" s="25"/>
      <c r="QZC3" s="25"/>
      <c r="QZE3" s="25"/>
      <c r="QZG3" s="25"/>
      <c r="QZI3" s="25"/>
      <c r="QZK3" s="25"/>
      <c r="QZM3" s="25"/>
      <c r="QZO3" s="25"/>
      <c r="QZQ3" s="25"/>
      <c r="QZS3" s="25"/>
      <c r="QZU3" s="25"/>
      <c r="QZW3" s="25"/>
      <c r="QZY3" s="25"/>
      <c r="RAA3" s="25"/>
      <c r="RAC3" s="25"/>
      <c r="RAE3" s="25"/>
      <c r="RAG3" s="25"/>
      <c r="RAI3" s="25"/>
      <c r="RAK3" s="25"/>
      <c r="RAM3" s="25"/>
      <c r="RAO3" s="25"/>
      <c r="RAQ3" s="25"/>
      <c r="RAS3" s="25"/>
      <c r="RAU3" s="25"/>
      <c r="RAW3" s="25"/>
      <c r="RAY3" s="25"/>
      <c r="RBA3" s="25"/>
      <c r="RBC3" s="25"/>
      <c r="RBE3" s="25"/>
      <c r="RBG3" s="25"/>
      <c r="RBI3" s="25"/>
      <c r="RBK3" s="25"/>
      <c r="RBM3" s="25"/>
      <c r="RBO3" s="25"/>
      <c r="RBQ3" s="25"/>
      <c r="RBS3" s="25"/>
      <c r="RBU3" s="25"/>
      <c r="RBW3" s="25"/>
      <c r="RBY3" s="25"/>
      <c r="RCA3" s="25"/>
      <c r="RCC3" s="25"/>
      <c r="RCE3" s="25"/>
      <c r="RCG3" s="25"/>
      <c r="RCI3" s="25"/>
      <c r="RCK3" s="25"/>
      <c r="RCM3" s="25"/>
      <c r="RCO3" s="25"/>
      <c r="RCQ3" s="25"/>
      <c r="RCS3" s="25"/>
      <c r="RCU3" s="25"/>
      <c r="RCW3" s="25"/>
      <c r="RCY3" s="25"/>
      <c r="RDA3" s="25"/>
      <c r="RDC3" s="25"/>
      <c r="RDE3" s="25"/>
      <c r="RDG3" s="25"/>
      <c r="RDI3" s="25"/>
      <c r="RDK3" s="25"/>
      <c r="RDM3" s="25"/>
      <c r="RDO3" s="25"/>
      <c r="RDQ3" s="25"/>
      <c r="RDS3" s="25"/>
      <c r="RDU3" s="25"/>
      <c r="RDW3" s="25"/>
      <c r="RDY3" s="25"/>
      <c r="REA3" s="25"/>
      <c r="REC3" s="25"/>
      <c r="REE3" s="25"/>
      <c r="REG3" s="25"/>
      <c r="REI3" s="25"/>
      <c r="REK3" s="25"/>
      <c r="REM3" s="25"/>
      <c r="REO3" s="25"/>
      <c r="REQ3" s="25"/>
      <c r="RES3" s="25"/>
      <c r="REU3" s="25"/>
      <c r="REW3" s="25"/>
      <c r="REY3" s="25"/>
      <c r="RFA3" s="25"/>
      <c r="RFC3" s="25"/>
      <c r="RFE3" s="25"/>
      <c r="RFG3" s="25"/>
      <c r="RFI3" s="25"/>
      <c r="RFK3" s="25"/>
      <c r="RFM3" s="25"/>
      <c r="RFO3" s="25"/>
      <c r="RFQ3" s="25"/>
      <c r="RFS3" s="25"/>
      <c r="RFU3" s="25"/>
      <c r="RFW3" s="25"/>
      <c r="RFY3" s="25"/>
      <c r="RGA3" s="25"/>
      <c r="RGC3" s="25"/>
      <c r="RGE3" s="25"/>
      <c r="RGG3" s="25"/>
      <c r="RGI3" s="25"/>
      <c r="RGK3" s="25"/>
      <c r="RGM3" s="25"/>
      <c r="RGO3" s="25"/>
      <c r="RGQ3" s="25"/>
      <c r="RGS3" s="25"/>
      <c r="RGU3" s="25"/>
      <c r="RGW3" s="25"/>
      <c r="RGY3" s="25"/>
      <c r="RHA3" s="25"/>
      <c r="RHC3" s="25"/>
      <c r="RHE3" s="25"/>
      <c r="RHG3" s="25"/>
      <c r="RHI3" s="25"/>
      <c r="RHK3" s="25"/>
      <c r="RHM3" s="25"/>
      <c r="RHO3" s="25"/>
      <c r="RHQ3" s="25"/>
      <c r="RHS3" s="25"/>
      <c r="RHU3" s="25"/>
      <c r="RHW3" s="25"/>
      <c r="RHY3" s="25"/>
      <c r="RIA3" s="25"/>
      <c r="RIC3" s="25"/>
      <c r="RIE3" s="25"/>
      <c r="RIG3" s="25"/>
      <c r="RII3" s="25"/>
      <c r="RIK3" s="25"/>
      <c r="RIM3" s="25"/>
      <c r="RIO3" s="25"/>
      <c r="RIQ3" s="25"/>
      <c r="RIS3" s="25"/>
      <c r="RIU3" s="25"/>
      <c r="RIW3" s="25"/>
      <c r="RIY3" s="25"/>
      <c r="RJA3" s="25"/>
      <c r="RJC3" s="25"/>
      <c r="RJE3" s="25"/>
      <c r="RJG3" s="25"/>
      <c r="RJI3" s="25"/>
      <c r="RJK3" s="25"/>
      <c r="RJM3" s="25"/>
      <c r="RJO3" s="25"/>
      <c r="RJQ3" s="25"/>
      <c r="RJS3" s="25"/>
      <c r="RJU3" s="25"/>
      <c r="RJW3" s="25"/>
      <c r="RJY3" s="25"/>
      <c r="RKA3" s="25"/>
      <c r="RKC3" s="25"/>
      <c r="RKE3" s="25"/>
      <c r="RKG3" s="25"/>
      <c r="RKI3" s="25"/>
      <c r="RKK3" s="25"/>
      <c r="RKM3" s="25"/>
      <c r="RKO3" s="25"/>
      <c r="RKQ3" s="25"/>
      <c r="RKS3" s="25"/>
      <c r="RKU3" s="25"/>
      <c r="RKW3" s="25"/>
      <c r="RKY3" s="25"/>
      <c r="RLA3" s="25"/>
      <c r="RLC3" s="25"/>
      <c r="RLE3" s="25"/>
      <c r="RLG3" s="25"/>
      <c r="RLI3" s="25"/>
      <c r="RLK3" s="25"/>
      <c r="RLM3" s="25"/>
      <c r="RLO3" s="25"/>
      <c r="RLQ3" s="25"/>
      <c r="RLS3" s="25"/>
      <c r="RLU3" s="25"/>
      <c r="RLW3" s="25"/>
      <c r="RLY3" s="25"/>
      <c r="RMA3" s="25"/>
      <c r="RMC3" s="25"/>
      <c r="RME3" s="25"/>
      <c r="RMG3" s="25"/>
      <c r="RMI3" s="25"/>
      <c r="RMK3" s="25"/>
      <c r="RMM3" s="25"/>
      <c r="RMO3" s="25"/>
      <c r="RMQ3" s="25"/>
      <c r="RMS3" s="25"/>
      <c r="RMU3" s="25"/>
      <c r="RMW3" s="25"/>
      <c r="RMY3" s="25"/>
      <c r="RNA3" s="25"/>
      <c r="RNC3" s="25"/>
      <c r="RNE3" s="25"/>
      <c r="RNG3" s="25"/>
      <c r="RNI3" s="25"/>
      <c r="RNK3" s="25"/>
      <c r="RNM3" s="25"/>
      <c r="RNO3" s="25"/>
      <c r="RNQ3" s="25"/>
      <c r="RNS3" s="25"/>
      <c r="RNU3" s="25"/>
      <c r="RNW3" s="25"/>
      <c r="RNY3" s="25"/>
      <c r="ROA3" s="25"/>
      <c r="ROC3" s="25"/>
      <c r="ROE3" s="25"/>
      <c r="ROG3" s="25"/>
      <c r="ROI3" s="25"/>
      <c r="ROK3" s="25"/>
      <c r="ROM3" s="25"/>
      <c r="ROO3" s="25"/>
      <c r="ROQ3" s="25"/>
      <c r="ROS3" s="25"/>
      <c r="ROU3" s="25"/>
      <c r="ROW3" s="25"/>
      <c r="ROY3" s="25"/>
      <c r="RPA3" s="25"/>
      <c r="RPC3" s="25"/>
      <c r="RPE3" s="25"/>
      <c r="RPG3" s="25"/>
      <c r="RPI3" s="25"/>
      <c r="RPK3" s="25"/>
      <c r="RPM3" s="25"/>
      <c r="RPO3" s="25"/>
      <c r="RPQ3" s="25"/>
      <c r="RPS3" s="25"/>
      <c r="RPU3" s="25"/>
      <c r="RPW3" s="25"/>
      <c r="RPY3" s="25"/>
      <c r="RQA3" s="25"/>
      <c r="RQC3" s="25"/>
      <c r="RQE3" s="25"/>
      <c r="RQG3" s="25"/>
      <c r="RQI3" s="25"/>
      <c r="RQK3" s="25"/>
      <c r="RQM3" s="25"/>
      <c r="RQO3" s="25"/>
      <c r="RQQ3" s="25"/>
      <c r="RQS3" s="25"/>
      <c r="RQU3" s="25"/>
      <c r="RQW3" s="25"/>
      <c r="RQY3" s="25"/>
      <c r="RRA3" s="25"/>
      <c r="RRC3" s="25"/>
      <c r="RRE3" s="25"/>
      <c r="RRG3" s="25"/>
      <c r="RRI3" s="25"/>
      <c r="RRK3" s="25"/>
      <c r="RRM3" s="25"/>
      <c r="RRO3" s="25"/>
      <c r="RRQ3" s="25"/>
      <c r="RRS3" s="25"/>
      <c r="RRU3" s="25"/>
      <c r="RRW3" s="25"/>
      <c r="RRY3" s="25"/>
      <c r="RSA3" s="25"/>
      <c r="RSC3" s="25"/>
      <c r="RSE3" s="25"/>
      <c r="RSG3" s="25"/>
      <c r="RSI3" s="25"/>
      <c r="RSK3" s="25"/>
      <c r="RSM3" s="25"/>
      <c r="RSO3" s="25"/>
      <c r="RSQ3" s="25"/>
      <c r="RSS3" s="25"/>
      <c r="RSU3" s="25"/>
      <c r="RSW3" s="25"/>
      <c r="RSY3" s="25"/>
      <c r="RTA3" s="25"/>
      <c r="RTC3" s="25"/>
      <c r="RTE3" s="25"/>
      <c r="RTG3" s="25"/>
      <c r="RTI3" s="25"/>
      <c r="RTK3" s="25"/>
      <c r="RTM3" s="25"/>
      <c r="RTO3" s="25"/>
      <c r="RTQ3" s="25"/>
      <c r="RTS3" s="25"/>
      <c r="RTU3" s="25"/>
      <c r="RTW3" s="25"/>
      <c r="RTY3" s="25"/>
      <c r="RUA3" s="25"/>
      <c r="RUC3" s="25"/>
      <c r="RUE3" s="25"/>
      <c r="RUG3" s="25"/>
      <c r="RUI3" s="25"/>
      <c r="RUK3" s="25"/>
      <c r="RUM3" s="25"/>
      <c r="RUO3" s="25"/>
      <c r="RUQ3" s="25"/>
      <c r="RUS3" s="25"/>
      <c r="RUU3" s="25"/>
      <c r="RUW3" s="25"/>
      <c r="RUY3" s="25"/>
      <c r="RVA3" s="25"/>
      <c r="RVC3" s="25"/>
      <c r="RVE3" s="25"/>
      <c r="RVG3" s="25"/>
      <c r="RVI3" s="25"/>
      <c r="RVK3" s="25"/>
      <c r="RVM3" s="25"/>
      <c r="RVO3" s="25"/>
      <c r="RVQ3" s="25"/>
      <c r="RVS3" s="25"/>
      <c r="RVU3" s="25"/>
      <c r="RVW3" s="25"/>
      <c r="RVY3" s="25"/>
      <c r="RWA3" s="25"/>
      <c r="RWC3" s="25"/>
      <c r="RWE3" s="25"/>
      <c r="RWG3" s="25"/>
      <c r="RWI3" s="25"/>
      <c r="RWK3" s="25"/>
      <c r="RWM3" s="25"/>
      <c r="RWO3" s="25"/>
      <c r="RWQ3" s="25"/>
      <c r="RWS3" s="25"/>
      <c r="RWU3" s="25"/>
      <c r="RWW3" s="25"/>
      <c r="RWY3" s="25"/>
      <c r="RXA3" s="25"/>
      <c r="RXC3" s="25"/>
      <c r="RXE3" s="25"/>
      <c r="RXG3" s="25"/>
      <c r="RXI3" s="25"/>
      <c r="RXK3" s="25"/>
      <c r="RXM3" s="25"/>
      <c r="RXO3" s="25"/>
      <c r="RXQ3" s="25"/>
      <c r="RXS3" s="25"/>
      <c r="RXU3" s="25"/>
      <c r="RXW3" s="25"/>
      <c r="RXY3" s="25"/>
      <c r="RYA3" s="25"/>
      <c r="RYC3" s="25"/>
      <c r="RYE3" s="25"/>
      <c r="RYG3" s="25"/>
      <c r="RYI3" s="25"/>
      <c r="RYK3" s="25"/>
      <c r="RYM3" s="25"/>
      <c r="RYO3" s="25"/>
      <c r="RYQ3" s="25"/>
      <c r="RYS3" s="25"/>
      <c r="RYU3" s="25"/>
      <c r="RYW3" s="25"/>
      <c r="RYY3" s="25"/>
      <c r="RZA3" s="25"/>
      <c r="RZC3" s="25"/>
      <c r="RZE3" s="25"/>
      <c r="RZG3" s="25"/>
      <c r="RZI3" s="25"/>
      <c r="RZK3" s="25"/>
      <c r="RZM3" s="25"/>
      <c r="RZO3" s="25"/>
      <c r="RZQ3" s="25"/>
      <c r="RZS3" s="25"/>
      <c r="RZU3" s="25"/>
      <c r="RZW3" s="25"/>
      <c r="RZY3" s="25"/>
      <c r="SAA3" s="25"/>
      <c r="SAC3" s="25"/>
      <c r="SAE3" s="25"/>
      <c r="SAG3" s="25"/>
      <c r="SAI3" s="25"/>
      <c r="SAK3" s="25"/>
      <c r="SAM3" s="25"/>
      <c r="SAO3" s="25"/>
      <c r="SAQ3" s="25"/>
      <c r="SAS3" s="25"/>
      <c r="SAU3" s="25"/>
      <c r="SAW3" s="25"/>
      <c r="SAY3" s="25"/>
      <c r="SBA3" s="25"/>
      <c r="SBC3" s="25"/>
      <c r="SBE3" s="25"/>
      <c r="SBG3" s="25"/>
      <c r="SBI3" s="25"/>
      <c r="SBK3" s="25"/>
      <c r="SBM3" s="25"/>
      <c r="SBO3" s="25"/>
      <c r="SBQ3" s="25"/>
      <c r="SBS3" s="25"/>
      <c r="SBU3" s="25"/>
      <c r="SBW3" s="25"/>
      <c r="SBY3" s="25"/>
      <c r="SCA3" s="25"/>
      <c r="SCC3" s="25"/>
      <c r="SCE3" s="25"/>
      <c r="SCG3" s="25"/>
      <c r="SCI3" s="25"/>
      <c r="SCK3" s="25"/>
      <c r="SCM3" s="25"/>
      <c r="SCO3" s="25"/>
      <c r="SCQ3" s="25"/>
      <c r="SCS3" s="25"/>
      <c r="SCU3" s="25"/>
      <c r="SCW3" s="25"/>
      <c r="SCY3" s="25"/>
      <c r="SDA3" s="25"/>
      <c r="SDC3" s="25"/>
      <c r="SDE3" s="25"/>
      <c r="SDG3" s="25"/>
      <c r="SDI3" s="25"/>
      <c r="SDK3" s="25"/>
      <c r="SDM3" s="25"/>
      <c r="SDO3" s="25"/>
      <c r="SDQ3" s="25"/>
      <c r="SDS3" s="25"/>
      <c r="SDU3" s="25"/>
      <c r="SDW3" s="25"/>
      <c r="SDY3" s="25"/>
      <c r="SEA3" s="25"/>
      <c r="SEC3" s="25"/>
      <c r="SEE3" s="25"/>
      <c r="SEG3" s="25"/>
      <c r="SEI3" s="25"/>
      <c r="SEK3" s="25"/>
      <c r="SEM3" s="25"/>
      <c r="SEO3" s="25"/>
      <c r="SEQ3" s="25"/>
      <c r="SES3" s="25"/>
      <c r="SEU3" s="25"/>
      <c r="SEW3" s="25"/>
      <c r="SEY3" s="25"/>
      <c r="SFA3" s="25"/>
      <c r="SFC3" s="25"/>
      <c r="SFE3" s="25"/>
      <c r="SFG3" s="25"/>
      <c r="SFI3" s="25"/>
      <c r="SFK3" s="25"/>
      <c r="SFM3" s="25"/>
      <c r="SFO3" s="25"/>
      <c r="SFQ3" s="25"/>
      <c r="SFS3" s="25"/>
      <c r="SFU3" s="25"/>
      <c r="SFW3" s="25"/>
      <c r="SFY3" s="25"/>
      <c r="SGA3" s="25"/>
      <c r="SGC3" s="25"/>
      <c r="SGE3" s="25"/>
      <c r="SGG3" s="25"/>
      <c r="SGI3" s="25"/>
      <c r="SGK3" s="25"/>
      <c r="SGM3" s="25"/>
      <c r="SGO3" s="25"/>
      <c r="SGQ3" s="25"/>
      <c r="SGS3" s="25"/>
      <c r="SGU3" s="25"/>
      <c r="SGW3" s="25"/>
      <c r="SGY3" s="25"/>
      <c r="SHA3" s="25"/>
      <c r="SHC3" s="25"/>
      <c r="SHE3" s="25"/>
      <c r="SHG3" s="25"/>
      <c r="SHI3" s="25"/>
      <c r="SHK3" s="25"/>
      <c r="SHM3" s="25"/>
      <c r="SHO3" s="25"/>
      <c r="SHQ3" s="25"/>
      <c r="SHS3" s="25"/>
      <c r="SHU3" s="25"/>
      <c r="SHW3" s="25"/>
      <c r="SHY3" s="25"/>
      <c r="SIA3" s="25"/>
      <c r="SIC3" s="25"/>
      <c r="SIE3" s="25"/>
      <c r="SIG3" s="25"/>
      <c r="SII3" s="25"/>
      <c r="SIK3" s="25"/>
      <c r="SIM3" s="25"/>
      <c r="SIO3" s="25"/>
      <c r="SIQ3" s="25"/>
      <c r="SIS3" s="25"/>
      <c r="SIU3" s="25"/>
      <c r="SIW3" s="25"/>
      <c r="SIY3" s="25"/>
      <c r="SJA3" s="25"/>
      <c r="SJC3" s="25"/>
      <c r="SJE3" s="25"/>
      <c r="SJG3" s="25"/>
      <c r="SJI3" s="25"/>
      <c r="SJK3" s="25"/>
      <c r="SJM3" s="25"/>
      <c r="SJO3" s="25"/>
      <c r="SJQ3" s="25"/>
      <c r="SJS3" s="25"/>
      <c r="SJU3" s="25"/>
      <c r="SJW3" s="25"/>
      <c r="SJY3" s="25"/>
      <c r="SKA3" s="25"/>
      <c r="SKC3" s="25"/>
      <c r="SKE3" s="25"/>
      <c r="SKG3" s="25"/>
      <c r="SKI3" s="25"/>
      <c r="SKK3" s="25"/>
      <c r="SKM3" s="25"/>
      <c r="SKO3" s="25"/>
      <c r="SKQ3" s="25"/>
      <c r="SKS3" s="25"/>
      <c r="SKU3" s="25"/>
      <c r="SKW3" s="25"/>
      <c r="SKY3" s="25"/>
      <c r="SLA3" s="25"/>
      <c r="SLC3" s="25"/>
      <c r="SLE3" s="25"/>
      <c r="SLG3" s="25"/>
      <c r="SLI3" s="25"/>
      <c r="SLK3" s="25"/>
      <c r="SLM3" s="25"/>
      <c r="SLO3" s="25"/>
      <c r="SLQ3" s="25"/>
      <c r="SLS3" s="25"/>
      <c r="SLU3" s="25"/>
      <c r="SLW3" s="25"/>
      <c r="SLY3" s="25"/>
      <c r="SMA3" s="25"/>
      <c r="SMC3" s="25"/>
      <c r="SME3" s="25"/>
      <c r="SMG3" s="25"/>
      <c r="SMI3" s="25"/>
      <c r="SMK3" s="25"/>
      <c r="SMM3" s="25"/>
      <c r="SMO3" s="25"/>
      <c r="SMQ3" s="25"/>
      <c r="SMS3" s="25"/>
      <c r="SMU3" s="25"/>
      <c r="SMW3" s="25"/>
      <c r="SMY3" s="25"/>
      <c r="SNA3" s="25"/>
      <c r="SNC3" s="25"/>
      <c r="SNE3" s="25"/>
      <c r="SNG3" s="25"/>
      <c r="SNI3" s="25"/>
      <c r="SNK3" s="25"/>
      <c r="SNM3" s="25"/>
      <c r="SNO3" s="25"/>
      <c r="SNQ3" s="25"/>
      <c r="SNS3" s="25"/>
      <c r="SNU3" s="25"/>
      <c r="SNW3" s="25"/>
      <c r="SNY3" s="25"/>
      <c r="SOA3" s="25"/>
      <c r="SOC3" s="25"/>
      <c r="SOE3" s="25"/>
      <c r="SOG3" s="25"/>
      <c r="SOI3" s="25"/>
      <c r="SOK3" s="25"/>
      <c r="SOM3" s="25"/>
      <c r="SOO3" s="25"/>
      <c r="SOQ3" s="25"/>
      <c r="SOS3" s="25"/>
      <c r="SOU3" s="25"/>
      <c r="SOW3" s="25"/>
      <c r="SOY3" s="25"/>
      <c r="SPA3" s="25"/>
      <c r="SPC3" s="25"/>
      <c r="SPE3" s="25"/>
      <c r="SPG3" s="25"/>
      <c r="SPI3" s="25"/>
      <c r="SPK3" s="25"/>
      <c r="SPM3" s="25"/>
      <c r="SPO3" s="25"/>
      <c r="SPQ3" s="25"/>
      <c r="SPS3" s="25"/>
      <c r="SPU3" s="25"/>
      <c r="SPW3" s="25"/>
      <c r="SPY3" s="25"/>
      <c r="SQA3" s="25"/>
      <c r="SQC3" s="25"/>
      <c r="SQE3" s="25"/>
      <c r="SQG3" s="25"/>
      <c r="SQI3" s="25"/>
      <c r="SQK3" s="25"/>
      <c r="SQM3" s="25"/>
      <c r="SQO3" s="25"/>
      <c r="SQQ3" s="25"/>
      <c r="SQS3" s="25"/>
      <c r="SQU3" s="25"/>
      <c r="SQW3" s="25"/>
      <c r="SQY3" s="25"/>
      <c r="SRA3" s="25"/>
      <c r="SRC3" s="25"/>
      <c r="SRE3" s="25"/>
      <c r="SRG3" s="25"/>
      <c r="SRI3" s="25"/>
      <c r="SRK3" s="25"/>
      <c r="SRM3" s="25"/>
      <c r="SRO3" s="25"/>
      <c r="SRQ3" s="25"/>
      <c r="SRS3" s="25"/>
      <c r="SRU3" s="25"/>
      <c r="SRW3" s="25"/>
      <c r="SRY3" s="25"/>
      <c r="SSA3" s="25"/>
      <c r="SSC3" s="25"/>
      <c r="SSE3" s="25"/>
      <c r="SSG3" s="25"/>
      <c r="SSI3" s="25"/>
      <c r="SSK3" s="25"/>
      <c r="SSM3" s="25"/>
      <c r="SSO3" s="25"/>
      <c r="SSQ3" s="25"/>
      <c r="SSS3" s="25"/>
      <c r="SSU3" s="25"/>
      <c r="SSW3" s="25"/>
      <c r="SSY3" s="25"/>
      <c r="STA3" s="25"/>
      <c r="STC3" s="25"/>
      <c r="STE3" s="25"/>
      <c r="STG3" s="25"/>
      <c r="STI3" s="25"/>
      <c r="STK3" s="25"/>
      <c r="STM3" s="25"/>
      <c r="STO3" s="25"/>
      <c r="STQ3" s="25"/>
      <c r="STS3" s="25"/>
      <c r="STU3" s="25"/>
      <c r="STW3" s="25"/>
      <c r="STY3" s="25"/>
      <c r="SUA3" s="25"/>
      <c r="SUC3" s="25"/>
      <c r="SUE3" s="25"/>
      <c r="SUG3" s="25"/>
      <c r="SUI3" s="25"/>
      <c r="SUK3" s="25"/>
      <c r="SUM3" s="25"/>
      <c r="SUO3" s="25"/>
      <c r="SUQ3" s="25"/>
      <c r="SUS3" s="25"/>
      <c r="SUU3" s="25"/>
      <c r="SUW3" s="25"/>
      <c r="SUY3" s="25"/>
      <c r="SVA3" s="25"/>
      <c r="SVC3" s="25"/>
      <c r="SVE3" s="25"/>
      <c r="SVG3" s="25"/>
      <c r="SVI3" s="25"/>
      <c r="SVK3" s="25"/>
      <c r="SVM3" s="25"/>
      <c r="SVO3" s="25"/>
      <c r="SVQ3" s="25"/>
      <c r="SVS3" s="25"/>
      <c r="SVU3" s="25"/>
      <c r="SVW3" s="25"/>
      <c r="SVY3" s="25"/>
      <c r="SWA3" s="25"/>
      <c r="SWC3" s="25"/>
      <c r="SWE3" s="25"/>
      <c r="SWG3" s="25"/>
      <c r="SWI3" s="25"/>
      <c r="SWK3" s="25"/>
      <c r="SWM3" s="25"/>
      <c r="SWO3" s="25"/>
      <c r="SWQ3" s="25"/>
      <c r="SWS3" s="25"/>
      <c r="SWU3" s="25"/>
      <c r="SWW3" s="25"/>
      <c r="SWY3" s="25"/>
      <c r="SXA3" s="25"/>
      <c r="SXC3" s="25"/>
      <c r="SXE3" s="25"/>
      <c r="SXG3" s="25"/>
      <c r="SXI3" s="25"/>
      <c r="SXK3" s="25"/>
      <c r="SXM3" s="25"/>
      <c r="SXO3" s="25"/>
      <c r="SXQ3" s="25"/>
      <c r="SXS3" s="25"/>
      <c r="SXU3" s="25"/>
      <c r="SXW3" s="25"/>
      <c r="SXY3" s="25"/>
      <c r="SYA3" s="25"/>
      <c r="SYC3" s="25"/>
      <c r="SYE3" s="25"/>
      <c r="SYG3" s="25"/>
      <c r="SYI3" s="25"/>
      <c r="SYK3" s="25"/>
      <c r="SYM3" s="25"/>
      <c r="SYO3" s="25"/>
      <c r="SYQ3" s="25"/>
      <c r="SYS3" s="25"/>
      <c r="SYU3" s="25"/>
      <c r="SYW3" s="25"/>
      <c r="SYY3" s="25"/>
      <c r="SZA3" s="25"/>
      <c r="SZC3" s="25"/>
      <c r="SZE3" s="25"/>
      <c r="SZG3" s="25"/>
      <c r="SZI3" s="25"/>
      <c r="SZK3" s="25"/>
      <c r="SZM3" s="25"/>
      <c r="SZO3" s="25"/>
      <c r="SZQ3" s="25"/>
      <c r="SZS3" s="25"/>
      <c r="SZU3" s="25"/>
      <c r="SZW3" s="25"/>
      <c r="SZY3" s="25"/>
      <c r="TAA3" s="25"/>
      <c r="TAC3" s="25"/>
      <c r="TAE3" s="25"/>
      <c r="TAG3" s="25"/>
      <c r="TAI3" s="25"/>
      <c r="TAK3" s="25"/>
      <c r="TAM3" s="25"/>
      <c r="TAO3" s="25"/>
      <c r="TAQ3" s="25"/>
      <c r="TAS3" s="25"/>
      <c r="TAU3" s="25"/>
      <c r="TAW3" s="25"/>
      <c r="TAY3" s="25"/>
      <c r="TBA3" s="25"/>
      <c r="TBC3" s="25"/>
      <c r="TBE3" s="25"/>
      <c r="TBG3" s="25"/>
      <c r="TBI3" s="25"/>
      <c r="TBK3" s="25"/>
      <c r="TBM3" s="25"/>
      <c r="TBO3" s="25"/>
      <c r="TBQ3" s="25"/>
      <c r="TBS3" s="25"/>
      <c r="TBU3" s="25"/>
      <c r="TBW3" s="25"/>
      <c r="TBY3" s="25"/>
      <c r="TCA3" s="25"/>
      <c r="TCC3" s="25"/>
      <c r="TCE3" s="25"/>
      <c r="TCG3" s="25"/>
      <c r="TCI3" s="25"/>
      <c r="TCK3" s="25"/>
      <c r="TCM3" s="25"/>
      <c r="TCO3" s="25"/>
      <c r="TCQ3" s="25"/>
      <c r="TCS3" s="25"/>
      <c r="TCU3" s="25"/>
      <c r="TCW3" s="25"/>
      <c r="TCY3" s="25"/>
      <c r="TDA3" s="25"/>
      <c r="TDC3" s="25"/>
      <c r="TDE3" s="25"/>
      <c r="TDG3" s="25"/>
      <c r="TDI3" s="25"/>
      <c r="TDK3" s="25"/>
      <c r="TDM3" s="25"/>
      <c r="TDO3" s="25"/>
      <c r="TDQ3" s="25"/>
      <c r="TDS3" s="25"/>
      <c r="TDU3" s="25"/>
      <c r="TDW3" s="25"/>
      <c r="TDY3" s="25"/>
      <c r="TEA3" s="25"/>
      <c r="TEC3" s="25"/>
      <c r="TEE3" s="25"/>
      <c r="TEG3" s="25"/>
      <c r="TEI3" s="25"/>
      <c r="TEK3" s="25"/>
      <c r="TEM3" s="25"/>
      <c r="TEO3" s="25"/>
      <c r="TEQ3" s="25"/>
      <c r="TES3" s="25"/>
      <c r="TEU3" s="25"/>
      <c r="TEW3" s="25"/>
      <c r="TEY3" s="25"/>
      <c r="TFA3" s="25"/>
      <c r="TFC3" s="25"/>
      <c r="TFE3" s="25"/>
      <c r="TFG3" s="25"/>
      <c r="TFI3" s="25"/>
      <c r="TFK3" s="25"/>
      <c r="TFM3" s="25"/>
      <c r="TFO3" s="25"/>
      <c r="TFQ3" s="25"/>
      <c r="TFS3" s="25"/>
      <c r="TFU3" s="25"/>
      <c r="TFW3" s="25"/>
      <c r="TFY3" s="25"/>
      <c r="TGA3" s="25"/>
      <c r="TGC3" s="25"/>
      <c r="TGE3" s="25"/>
      <c r="TGG3" s="25"/>
      <c r="TGI3" s="25"/>
      <c r="TGK3" s="25"/>
      <c r="TGM3" s="25"/>
      <c r="TGO3" s="25"/>
      <c r="TGQ3" s="25"/>
      <c r="TGS3" s="25"/>
      <c r="TGU3" s="25"/>
      <c r="TGW3" s="25"/>
      <c r="TGY3" s="25"/>
      <c r="THA3" s="25"/>
      <c r="THC3" s="25"/>
      <c r="THE3" s="25"/>
      <c r="THG3" s="25"/>
      <c r="THI3" s="25"/>
      <c r="THK3" s="25"/>
      <c r="THM3" s="25"/>
      <c r="THO3" s="25"/>
      <c r="THQ3" s="25"/>
      <c r="THS3" s="25"/>
      <c r="THU3" s="25"/>
      <c r="THW3" s="25"/>
      <c r="THY3" s="25"/>
      <c r="TIA3" s="25"/>
      <c r="TIC3" s="25"/>
      <c r="TIE3" s="25"/>
      <c r="TIG3" s="25"/>
      <c r="TII3" s="25"/>
      <c r="TIK3" s="25"/>
      <c r="TIM3" s="25"/>
      <c r="TIO3" s="25"/>
      <c r="TIQ3" s="25"/>
      <c r="TIS3" s="25"/>
      <c r="TIU3" s="25"/>
      <c r="TIW3" s="25"/>
      <c r="TIY3" s="25"/>
      <c r="TJA3" s="25"/>
      <c r="TJC3" s="25"/>
      <c r="TJE3" s="25"/>
      <c r="TJG3" s="25"/>
      <c r="TJI3" s="25"/>
      <c r="TJK3" s="25"/>
      <c r="TJM3" s="25"/>
      <c r="TJO3" s="25"/>
      <c r="TJQ3" s="25"/>
      <c r="TJS3" s="25"/>
      <c r="TJU3" s="25"/>
      <c r="TJW3" s="25"/>
      <c r="TJY3" s="25"/>
      <c r="TKA3" s="25"/>
      <c r="TKC3" s="25"/>
      <c r="TKE3" s="25"/>
      <c r="TKG3" s="25"/>
      <c r="TKI3" s="25"/>
      <c r="TKK3" s="25"/>
      <c r="TKM3" s="25"/>
      <c r="TKO3" s="25"/>
      <c r="TKQ3" s="25"/>
      <c r="TKS3" s="25"/>
      <c r="TKU3" s="25"/>
      <c r="TKW3" s="25"/>
      <c r="TKY3" s="25"/>
      <c r="TLA3" s="25"/>
      <c r="TLC3" s="25"/>
      <c r="TLE3" s="25"/>
      <c r="TLG3" s="25"/>
      <c r="TLI3" s="25"/>
      <c r="TLK3" s="25"/>
      <c r="TLM3" s="25"/>
      <c r="TLO3" s="25"/>
      <c r="TLQ3" s="25"/>
      <c r="TLS3" s="25"/>
      <c r="TLU3" s="25"/>
      <c r="TLW3" s="25"/>
      <c r="TLY3" s="25"/>
      <c r="TMA3" s="25"/>
      <c r="TMC3" s="25"/>
      <c r="TME3" s="25"/>
      <c r="TMG3" s="25"/>
      <c r="TMI3" s="25"/>
      <c r="TMK3" s="25"/>
      <c r="TMM3" s="25"/>
      <c r="TMO3" s="25"/>
      <c r="TMQ3" s="25"/>
      <c r="TMS3" s="25"/>
      <c r="TMU3" s="25"/>
      <c r="TMW3" s="25"/>
      <c r="TMY3" s="25"/>
      <c r="TNA3" s="25"/>
      <c r="TNC3" s="25"/>
      <c r="TNE3" s="25"/>
      <c r="TNG3" s="25"/>
      <c r="TNI3" s="25"/>
      <c r="TNK3" s="25"/>
      <c r="TNM3" s="25"/>
      <c r="TNO3" s="25"/>
      <c r="TNQ3" s="25"/>
      <c r="TNS3" s="25"/>
      <c r="TNU3" s="25"/>
      <c r="TNW3" s="25"/>
      <c r="TNY3" s="25"/>
      <c r="TOA3" s="25"/>
      <c r="TOC3" s="25"/>
      <c r="TOE3" s="25"/>
      <c r="TOG3" s="25"/>
      <c r="TOI3" s="25"/>
      <c r="TOK3" s="25"/>
      <c r="TOM3" s="25"/>
      <c r="TOO3" s="25"/>
      <c r="TOQ3" s="25"/>
      <c r="TOS3" s="25"/>
      <c r="TOU3" s="25"/>
      <c r="TOW3" s="25"/>
      <c r="TOY3" s="25"/>
      <c r="TPA3" s="25"/>
      <c r="TPC3" s="25"/>
      <c r="TPE3" s="25"/>
      <c r="TPG3" s="25"/>
      <c r="TPI3" s="25"/>
      <c r="TPK3" s="25"/>
      <c r="TPM3" s="25"/>
      <c r="TPO3" s="25"/>
      <c r="TPQ3" s="25"/>
      <c r="TPS3" s="25"/>
      <c r="TPU3" s="25"/>
      <c r="TPW3" s="25"/>
      <c r="TPY3" s="25"/>
      <c r="TQA3" s="25"/>
      <c r="TQC3" s="25"/>
      <c r="TQE3" s="25"/>
      <c r="TQG3" s="25"/>
      <c r="TQI3" s="25"/>
      <c r="TQK3" s="25"/>
      <c r="TQM3" s="25"/>
      <c r="TQO3" s="25"/>
      <c r="TQQ3" s="25"/>
      <c r="TQS3" s="25"/>
      <c r="TQU3" s="25"/>
      <c r="TQW3" s="25"/>
      <c r="TQY3" s="25"/>
      <c r="TRA3" s="25"/>
      <c r="TRC3" s="25"/>
      <c r="TRE3" s="25"/>
      <c r="TRG3" s="25"/>
      <c r="TRI3" s="25"/>
      <c r="TRK3" s="25"/>
      <c r="TRM3" s="25"/>
      <c r="TRO3" s="25"/>
      <c r="TRQ3" s="25"/>
      <c r="TRS3" s="25"/>
      <c r="TRU3" s="25"/>
      <c r="TRW3" s="25"/>
      <c r="TRY3" s="25"/>
      <c r="TSA3" s="25"/>
      <c r="TSC3" s="25"/>
      <c r="TSE3" s="25"/>
      <c r="TSG3" s="25"/>
      <c r="TSI3" s="25"/>
      <c r="TSK3" s="25"/>
      <c r="TSM3" s="25"/>
      <c r="TSO3" s="25"/>
      <c r="TSQ3" s="25"/>
      <c r="TSS3" s="25"/>
      <c r="TSU3" s="25"/>
      <c r="TSW3" s="25"/>
      <c r="TSY3" s="25"/>
      <c r="TTA3" s="25"/>
      <c r="TTC3" s="25"/>
      <c r="TTE3" s="25"/>
      <c r="TTG3" s="25"/>
      <c r="TTI3" s="25"/>
      <c r="TTK3" s="25"/>
      <c r="TTM3" s="25"/>
      <c r="TTO3" s="25"/>
      <c r="TTQ3" s="25"/>
      <c r="TTS3" s="25"/>
      <c r="TTU3" s="25"/>
      <c r="TTW3" s="25"/>
      <c r="TTY3" s="25"/>
      <c r="TUA3" s="25"/>
      <c r="TUC3" s="25"/>
      <c r="TUE3" s="25"/>
      <c r="TUG3" s="25"/>
      <c r="TUI3" s="25"/>
      <c r="TUK3" s="25"/>
      <c r="TUM3" s="25"/>
      <c r="TUO3" s="25"/>
      <c r="TUQ3" s="25"/>
      <c r="TUS3" s="25"/>
      <c r="TUU3" s="25"/>
      <c r="TUW3" s="25"/>
      <c r="TUY3" s="25"/>
      <c r="TVA3" s="25"/>
      <c r="TVC3" s="25"/>
      <c r="TVE3" s="25"/>
      <c r="TVG3" s="25"/>
      <c r="TVI3" s="25"/>
      <c r="TVK3" s="25"/>
      <c r="TVM3" s="25"/>
      <c r="TVO3" s="25"/>
      <c r="TVQ3" s="25"/>
      <c r="TVS3" s="25"/>
      <c r="TVU3" s="25"/>
      <c r="TVW3" s="25"/>
      <c r="TVY3" s="25"/>
      <c r="TWA3" s="25"/>
      <c r="TWC3" s="25"/>
      <c r="TWE3" s="25"/>
      <c r="TWG3" s="25"/>
      <c r="TWI3" s="25"/>
      <c r="TWK3" s="25"/>
      <c r="TWM3" s="25"/>
      <c r="TWO3" s="25"/>
      <c r="TWQ3" s="25"/>
      <c r="TWS3" s="25"/>
      <c r="TWU3" s="25"/>
      <c r="TWW3" s="25"/>
      <c r="TWY3" s="25"/>
      <c r="TXA3" s="25"/>
      <c r="TXC3" s="25"/>
      <c r="TXE3" s="25"/>
      <c r="TXG3" s="25"/>
      <c r="TXI3" s="25"/>
      <c r="TXK3" s="25"/>
      <c r="TXM3" s="25"/>
      <c r="TXO3" s="25"/>
      <c r="TXQ3" s="25"/>
      <c r="TXS3" s="25"/>
      <c r="TXU3" s="25"/>
      <c r="TXW3" s="25"/>
      <c r="TXY3" s="25"/>
      <c r="TYA3" s="25"/>
      <c r="TYC3" s="25"/>
      <c r="TYE3" s="25"/>
      <c r="TYG3" s="25"/>
      <c r="TYI3" s="25"/>
      <c r="TYK3" s="25"/>
      <c r="TYM3" s="25"/>
      <c r="TYO3" s="25"/>
      <c r="TYQ3" s="25"/>
      <c r="TYS3" s="25"/>
      <c r="TYU3" s="25"/>
      <c r="TYW3" s="25"/>
      <c r="TYY3" s="25"/>
      <c r="TZA3" s="25"/>
      <c r="TZC3" s="25"/>
      <c r="TZE3" s="25"/>
      <c r="TZG3" s="25"/>
      <c r="TZI3" s="25"/>
      <c r="TZK3" s="25"/>
      <c r="TZM3" s="25"/>
      <c r="TZO3" s="25"/>
      <c r="TZQ3" s="25"/>
      <c r="TZS3" s="25"/>
      <c r="TZU3" s="25"/>
      <c r="TZW3" s="25"/>
      <c r="TZY3" s="25"/>
      <c r="UAA3" s="25"/>
      <c r="UAC3" s="25"/>
      <c r="UAE3" s="25"/>
      <c r="UAG3" s="25"/>
      <c r="UAI3" s="25"/>
      <c r="UAK3" s="25"/>
      <c r="UAM3" s="25"/>
      <c r="UAO3" s="25"/>
      <c r="UAQ3" s="25"/>
      <c r="UAS3" s="25"/>
      <c r="UAU3" s="25"/>
      <c r="UAW3" s="25"/>
      <c r="UAY3" s="25"/>
      <c r="UBA3" s="25"/>
      <c r="UBC3" s="25"/>
      <c r="UBE3" s="25"/>
      <c r="UBG3" s="25"/>
      <c r="UBI3" s="25"/>
      <c r="UBK3" s="25"/>
      <c r="UBM3" s="25"/>
      <c r="UBO3" s="25"/>
      <c r="UBQ3" s="25"/>
      <c r="UBS3" s="25"/>
      <c r="UBU3" s="25"/>
      <c r="UBW3" s="25"/>
      <c r="UBY3" s="25"/>
      <c r="UCA3" s="25"/>
      <c r="UCC3" s="25"/>
      <c r="UCE3" s="25"/>
      <c r="UCG3" s="25"/>
      <c r="UCI3" s="25"/>
      <c r="UCK3" s="25"/>
      <c r="UCM3" s="25"/>
      <c r="UCO3" s="25"/>
      <c r="UCQ3" s="25"/>
      <c r="UCS3" s="25"/>
      <c r="UCU3" s="25"/>
      <c r="UCW3" s="25"/>
      <c r="UCY3" s="25"/>
      <c r="UDA3" s="25"/>
      <c r="UDC3" s="25"/>
      <c r="UDE3" s="25"/>
      <c r="UDG3" s="25"/>
      <c r="UDI3" s="25"/>
      <c r="UDK3" s="25"/>
      <c r="UDM3" s="25"/>
      <c r="UDO3" s="25"/>
      <c r="UDQ3" s="25"/>
      <c r="UDS3" s="25"/>
      <c r="UDU3" s="25"/>
      <c r="UDW3" s="25"/>
      <c r="UDY3" s="25"/>
      <c r="UEA3" s="25"/>
      <c r="UEC3" s="25"/>
      <c r="UEE3" s="25"/>
      <c r="UEG3" s="25"/>
      <c r="UEI3" s="25"/>
      <c r="UEK3" s="25"/>
      <c r="UEM3" s="25"/>
      <c r="UEO3" s="25"/>
      <c r="UEQ3" s="25"/>
      <c r="UES3" s="25"/>
      <c r="UEU3" s="25"/>
      <c r="UEW3" s="25"/>
      <c r="UEY3" s="25"/>
      <c r="UFA3" s="25"/>
      <c r="UFC3" s="25"/>
      <c r="UFE3" s="25"/>
      <c r="UFG3" s="25"/>
      <c r="UFI3" s="25"/>
      <c r="UFK3" s="25"/>
      <c r="UFM3" s="25"/>
      <c r="UFO3" s="25"/>
      <c r="UFQ3" s="25"/>
      <c r="UFS3" s="25"/>
      <c r="UFU3" s="25"/>
      <c r="UFW3" s="25"/>
      <c r="UFY3" s="25"/>
      <c r="UGA3" s="25"/>
      <c r="UGC3" s="25"/>
      <c r="UGE3" s="25"/>
      <c r="UGG3" s="25"/>
      <c r="UGI3" s="25"/>
      <c r="UGK3" s="25"/>
      <c r="UGM3" s="25"/>
      <c r="UGO3" s="25"/>
      <c r="UGQ3" s="25"/>
      <c r="UGS3" s="25"/>
      <c r="UGU3" s="25"/>
      <c r="UGW3" s="25"/>
      <c r="UGY3" s="25"/>
      <c r="UHA3" s="25"/>
      <c r="UHC3" s="25"/>
      <c r="UHE3" s="25"/>
      <c r="UHG3" s="25"/>
      <c r="UHI3" s="25"/>
      <c r="UHK3" s="25"/>
      <c r="UHM3" s="25"/>
      <c r="UHO3" s="25"/>
      <c r="UHQ3" s="25"/>
      <c r="UHS3" s="25"/>
      <c r="UHU3" s="25"/>
      <c r="UHW3" s="25"/>
      <c r="UHY3" s="25"/>
      <c r="UIA3" s="25"/>
      <c r="UIC3" s="25"/>
      <c r="UIE3" s="25"/>
      <c r="UIG3" s="25"/>
      <c r="UII3" s="25"/>
      <c r="UIK3" s="25"/>
      <c r="UIM3" s="25"/>
      <c r="UIO3" s="25"/>
      <c r="UIQ3" s="25"/>
      <c r="UIS3" s="25"/>
      <c r="UIU3" s="25"/>
      <c r="UIW3" s="25"/>
      <c r="UIY3" s="25"/>
      <c r="UJA3" s="25"/>
      <c r="UJC3" s="25"/>
      <c r="UJE3" s="25"/>
      <c r="UJG3" s="25"/>
      <c r="UJI3" s="25"/>
      <c r="UJK3" s="25"/>
      <c r="UJM3" s="25"/>
      <c r="UJO3" s="25"/>
      <c r="UJQ3" s="25"/>
      <c r="UJS3" s="25"/>
      <c r="UJU3" s="25"/>
      <c r="UJW3" s="25"/>
      <c r="UJY3" s="25"/>
      <c r="UKA3" s="25"/>
      <c r="UKC3" s="25"/>
      <c r="UKE3" s="25"/>
      <c r="UKG3" s="25"/>
      <c r="UKI3" s="25"/>
      <c r="UKK3" s="25"/>
      <c r="UKM3" s="25"/>
      <c r="UKO3" s="25"/>
      <c r="UKQ3" s="25"/>
      <c r="UKS3" s="25"/>
      <c r="UKU3" s="25"/>
      <c r="UKW3" s="25"/>
      <c r="UKY3" s="25"/>
      <c r="ULA3" s="25"/>
      <c r="ULC3" s="25"/>
      <c r="ULE3" s="25"/>
      <c r="ULG3" s="25"/>
      <c r="ULI3" s="25"/>
      <c r="ULK3" s="25"/>
      <c r="ULM3" s="25"/>
      <c r="ULO3" s="25"/>
      <c r="ULQ3" s="25"/>
      <c r="ULS3" s="25"/>
      <c r="ULU3" s="25"/>
      <c r="ULW3" s="25"/>
      <c r="ULY3" s="25"/>
      <c r="UMA3" s="25"/>
      <c r="UMC3" s="25"/>
      <c r="UME3" s="25"/>
      <c r="UMG3" s="25"/>
      <c r="UMI3" s="25"/>
      <c r="UMK3" s="25"/>
      <c r="UMM3" s="25"/>
      <c r="UMO3" s="25"/>
      <c r="UMQ3" s="25"/>
      <c r="UMS3" s="25"/>
      <c r="UMU3" s="25"/>
      <c r="UMW3" s="25"/>
      <c r="UMY3" s="25"/>
      <c r="UNA3" s="25"/>
      <c r="UNC3" s="25"/>
      <c r="UNE3" s="25"/>
      <c r="UNG3" s="25"/>
      <c r="UNI3" s="25"/>
      <c r="UNK3" s="25"/>
      <c r="UNM3" s="25"/>
      <c r="UNO3" s="25"/>
      <c r="UNQ3" s="25"/>
      <c r="UNS3" s="25"/>
      <c r="UNU3" s="25"/>
      <c r="UNW3" s="25"/>
      <c r="UNY3" s="25"/>
      <c r="UOA3" s="25"/>
      <c r="UOC3" s="25"/>
      <c r="UOE3" s="25"/>
      <c r="UOG3" s="25"/>
      <c r="UOI3" s="25"/>
      <c r="UOK3" s="25"/>
      <c r="UOM3" s="25"/>
      <c r="UOO3" s="25"/>
      <c r="UOQ3" s="25"/>
      <c r="UOS3" s="25"/>
      <c r="UOU3" s="25"/>
      <c r="UOW3" s="25"/>
      <c r="UOY3" s="25"/>
      <c r="UPA3" s="25"/>
      <c r="UPC3" s="25"/>
      <c r="UPE3" s="25"/>
      <c r="UPG3" s="25"/>
      <c r="UPI3" s="25"/>
      <c r="UPK3" s="25"/>
      <c r="UPM3" s="25"/>
      <c r="UPO3" s="25"/>
      <c r="UPQ3" s="25"/>
      <c r="UPS3" s="25"/>
      <c r="UPU3" s="25"/>
      <c r="UPW3" s="25"/>
      <c r="UPY3" s="25"/>
      <c r="UQA3" s="25"/>
      <c r="UQC3" s="25"/>
      <c r="UQE3" s="25"/>
      <c r="UQG3" s="25"/>
      <c r="UQI3" s="25"/>
      <c r="UQK3" s="25"/>
      <c r="UQM3" s="25"/>
      <c r="UQO3" s="25"/>
      <c r="UQQ3" s="25"/>
      <c r="UQS3" s="25"/>
      <c r="UQU3" s="25"/>
      <c r="UQW3" s="25"/>
      <c r="UQY3" s="25"/>
      <c r="URA3" s="25"/>
      <c r="URC3" s="25"/>
      <c r="URE3" s="25"/>
      <c r="URG3" s="25"/>
      <c r="URI3" s="25"/>
      <c r="URK3" s="25"/>
      <c r="URM3" s="25"/>
      <c r="URO3" s="25"/>
      <c r="URQ3" s="25"/>
      <c r="URS3" s="25"/>
      <c r="URU3" s="25"/>
      <c r="URW3" s="25"/>
      <c r="URY3" s="25"/>
      <c r="USA3" s="25"/>
      <c r="USC3" s="25"/>
      <c r="USE3" s="25"/>
      <c r="USG3" s="25"/>
      <c r="USI3" s="25"/>
      <c r="USK3" s="25"/>
      <c r="USM3" s="25"/>
      <c r="USO3" s="25"/>
      <c r="USQ3" s="25"/>
      <c r="USS3" s="25"/>
      <c r="USU3" s="25"/>
      <c r="USW3" s="25"/>
      <c r="USY3" s="25"/>
      <c r="UTA3" s="25"/>
      <c r="UTC3" s="25"/>
      <c r="UTE3" s="25"/>
      <c r="UTG3" s="25"/>
      <c r="UTI3" s="25"/>
      <c r="UTK3" s="25"/>
      <c r="UTM3" s="25"/>
      <c r="UTO3" s="25"/>
      <c r="UTQ3" s="25"/>
      <c r="UTS3" s="25"/>
      <c r="UTU3" s="25"/>
      <c r="UTW3" s="25"/>
      <c r="UTY3" s="25"/>
      <c r="UUA3" s="25"/>
      <c r="UUC3" s="25"/>
      <c r="UUE3" s="25"/>
      <c r="UUG3" s="25"/>
      <c r="UUI3" s="25"/>
      <c r="UUK3" s="25"/>
      <c r="UUM3" s="25"/>
      <c r="UUO3" s="25"/>
      <c r="UUQ3" s="25"/>
      <c r="UUS3" s="25"/>
      <c r="UUU3" s="25"/>
      <c r="UUW3" s="25"/>
      <c r="UUY3" s="25"/>
      <c r="UVA3" s="25"/>
      <c r="UVC3" s="25"/>
      <c r="UVE3" s="25"/>
      <c r="UVG3" s="25"/>
      <c r="UVI3" s="25"/>
      <c r="UVK3" s="25"/>
      <c r="UVM3" s="25"/>
      <c r="UVO3" s="25"/>
      <c r="UVQ3" s="25"/>
      <c r="UVS3" s="25"/>
      <c r="UVU3" s="25"/>
      <c r="UVW3" s="25"/>
      <c r="UVY3" s="25"/>
      <c r="UWA3" s="25"/>
      <c r="UWC3" s="25"/>
      <c r="UWE3" s="25"/>
      <c r="UWG3" s="25"/>
      <c r="UWI3" s="25"/>
      <c r="UWK3" s="25"/>
      <c r="UWM3" s="25"/>
      <c r="UWO3" s="25"/>
      <c r="UWQ3" s="25"/>
      <c r="UWS3" s="25"/>
      <c r="UWU3" s="25"/>
      <c r="UWW3" s="25"/>
      <c r="UWY3" s="25"/>
      <c r="UXA3" s="25"/>
      <c r="UXC3" s="25"/>
      <c r="UXE3" s="25"/>
      <c r="UXG3" s="25"/>
      <c r="UXI3" s="25"/>
      <c r="UXK3" s="25"/>
      <c r="UXM3" s="25"/>
      <c r="UXO3" s="25"/>
      <c r="UXQ3" s="25"/>
      <c r="UXS3" s="25"/>
      <c r="UXU3" s="25"/>
      <c r="UXW3" s="25"/>
      <c r="UXY3" s="25"/>
      <c r="UYA3" s="25"/>
      <c r="UYC3" s="25"/>
      <c r="UYE3" s="25"/>
      <c r="UYG3" s="25"/>
      <c r="UYI3" s="25"/>
      <c r="UYK3" s="25"/>
      <c r="UYM3" s="25"/>
      <c r="UYO3" s="25"/>
      <c r="UYQ3" s="25"/>
      <c r="UYS3" s="25"/>
      <c r="UYU3" s="25"/>
      <c r="UYW3" s="25"/>
      <c r="UYY3" s="25"/>
      <c r="UZA3" s="25"/>
      <c r="UZC3" s="25"/>
      <c r="UZE3" s="25"/>
      <c r="UZG3" s="25"/>
      <c r="UZI3" s="25"/>
      <c r="UZK3" s="25"/>
      <c r="UZM3" s="25"/>
      <c r="UZO3" s="25"/>
      <c r="UZQ3" s="25"/>
      <c r="UZS3" s="25"/>
      <c r="UZU3" s="25"/>
      <c r="UZW3" s="25"/>
      <c r="UZY3" s="25"/>
      <c r="VAA3" s="25"/>
      <c r="VAC3" s="25"/>
      <c r="VAE3" s="25"/>
      <c r="VAG3" s="25"/>
      <c r="VAI3" s="25"/>
      <c r="VAK3" s="25"/>
      <c r="VAM3" s="25"/>
      <c r="VAO3" s="25"/>
      <c r="VAQ3" s="25"/>
      <c r="VAS3" s="25"/>
      <c r="VAU3" s="25"/>
      <c r="VAW3" s="25"/>
      <c r="VAY3" s="25"/>
      <c r="VBA3" s="25"/>
      <c r="VBC3" s="25"/>
      <c r="VBE3" s="25"/>
      <c r="VBG3" s="25"/>
      <c r="VBI3" s="25"/>
      <c r="VBK3" s="25"/>
      <c r="VBM3" s="25"/>
      <c r="VBO3" s="25"/>
      <c r="VBQ3" s="25"/>
      <c r="VBS3" s="25"/>
      <c r="VBU3" s="25"/>
      <c r="VBW3" s="25"/>
      <c r="VBY3" s="25"/>
      <c r="VCA3" s="25"/>
      <c r="VCC3" s="25"/>
      <c r="VCE3" s="25"/>
      <c r="VCG3" s="25"/>
      <c r="VCI3" s="25"/>
      <c r="VCK3" s="25"/>
      <c r="VCM3" s="25"/>
      <c r="VCO3" s="25"/>
      <c r="VCQ3" s="25"/>
      <c r="VCS3" s="25"/>
      <c r="VCU3" s="25"/>
      <c r="VCW3" s="25"/>
      <c r="VCY3" s="25"/>
      <c r="VDA3" s="25"/>
      <c r="VDC3" s="25"/>
      <c r="VDE3" s="25"/>
      <c r="VDG3" s="25"/>
      <c r="VDI3" s="25"/>
      <c r="VDK3" s="25"/>
      <c r="VDM3" s="25"/>
      <c r="VDO3" s="25"/>
      <c r="VDQ3" s="25"/>
      <c r="VDS3" s="25"/>
      <c r="VDU3" s="25"/>
      <c r="VDW3" s="25"/>
      <c r="VDY3" s="25"/>
      <c r="VEA3" s="25"/>
      <c r="VEC3" s="25"/>
      <c r="VEE3" s="25"/>
      <c r="VEG3" s="25"/>
      <c r="VEI3" s="25"/>
      <c r="VEK3" s="25"/>
      <c r="VEM3" s="25"/>
      <c r="VEO3" s="25"/>
      <c r="VEQ3" s="25"/>
      <c r="VES3" s="25"/>
      <c r="VEU3" s="25"/>
      <c r="VEW3" s="25"/>
      <c r="VEY3" s="25"/>
      <c r="VFA3" s="25"/>
      <c r="VFC3" s="25"/>
      <c r="VFE3" s="25"/>
      <c r="VFG3" s="25"/>
      <c r="VFI3" s="25"/>
      <c r="VFK3" s="25"/>
      <c r="VFM3" s="25"/>
      <c r="VFO3" s="25"/>
      <c r="VFQ3" s="25"/>
      <c r="VFS3" s="25"/>
      <c r="VFU3" s="25"/>
      <c r="VFW3" s="25"/>
      <c r="VFY3" s="25"/>
      <c r="VGA3" s="25"/>
      <c r="VGC3" s="25"/>
      <c r="VGE3" s="25"/>
      <c r="VGG3" s="25"/>
      <c r="VGI3" s="25"/>
      <c r="VGK3" s="25"/>
      <c r="VGM3" s="25"/>
      <c r="VGO3" s="25"/>
      <c r="VGQ3" s="25"/>
      <c r="VGS3" s="25"/>
      <c r="VGU3" s="25"/>
      <c r="VGW3" s="25"/>
      <c r="VGY3" s="25"/>
      <c r="VHA3" s="25"/>
      <c r="VHC3" s="25"/>
      <c r="VHE3" s="25"/>
      <c r="VHG3" s="25"/>
      <c r="VHI3" s="25"/>
      <c r="VHK3" s="25"/>
      <c r="VHM3" s="25"/>
      <c r="VHO3" s="25"/>
      <c r="VHQ3" s="25"/>
      <c r="VHS3" s="25"/>
      <c r="VHU3" s="25"/>
      <c r="VHW3" s="25"/>
      <c r="VHY3" s="25"/>
      <c r="VIA3" s="25"/>
      <c r="VIC3" s="25"/>
      <c r="VIE3" s="25"/>
      <c r="VIG3" s="25"/>
      <c r="VII3" s="25"/>
      <c r="VIK3" s="25"/>
      <c r="VIM3" s="25"/>
      <c r="VIO3" s="25"/>
      <c r="VIQ3" s="25"/>
      <c r="VIS3" s="25"/>
      <c r="VIU3" s="25"/>
      <c r="VIW3" s="25"/>
      <c r="VIY3" s="25"/>
      <c r="VJA3" s="25"/>
      <c r="VJC3" s="25"/>
      <c r="VJE3" s="25"/>
      <c r="VJG3" s="25"/>
      <c r="VJI3" s="25"/>
      <c r="VJK3" s="25"/>
      <c r="VJM3" s="25"/>
      <c r="VJO3" s="25"/>
      <c r="VJQ3" s="25"/>
      <c r="VJS3" s="25"/>
      <c r="VJU3" s="25"/>
      <c r="VJW3" s="25"/>
      <c r="VJY3" s="25"/>
      <c r="VKA3" s="25"/>
      <c r="VKC3" s="25"/>
      <c r="VKE3" s="25"/>
      <c r="VKG3" s="25"/>
      <c r="VKI3" s="25"/>
      <c r="VKK3" s="25"/>
      <c r="VKM3" s="25"/>
      <c r="VKO3" s="25"/>
      <c r="VKQ3" s="25"/>
      <c r="VKS3" s="25"/>
      <c r="VKU3" s="25"/>
      <c r="VKW3" s="25"/>
      <c r="VKY3" s="25"/>
      <c r="VLA3" s="25"/>
      <c r="VLC3" s="25"/>
      <c r="VLE3" s="25"/>
      <c r="VLG3" s="25"/>
      <c r="VLI3" s="25"/>
      <c r="VLK3" s="25"/>
      <c r="VLM3" s="25"/>
      <c r="VLO3" s="25"/>
      <c r="VLQ3" s="25"/>
      <c r="VLS3" s="25"/>
      <c r="VLU3" s="25"/>
      <c r="VLW3" s="25"/>
      <c r="VLY3" s="25"/>
      <c r="VMA3" s="25"/>
      <c r="VMC3" s="25"/>
      <c r="VME3" s="25"/>
      <c r="VMG3" s="25"/>
      <c r="VMI3" s="25"/>
      <c r="VMK3" s="25"/>
      <c r="VMM3" s="25"/>
      <c r="VMO3" s="25"/>
      <c r="VMQ3" s="25"/>
      <c r="VMS3" s="25"/>
      <c r="VMU3" s="25"/>
      <c r="VMW3" s="25"/>
      <c r="VMY3" s="25"/>
      <c r="VNA3" s="25"/>
      <c r="VNC3" s="25"/>
      <c r="VNE3" s="25"/>
      <c r="VNG3" s="25"/>
      <c r="VNI3" s="25"/>
      <c r="VNK3" s="25"/>
      <c r="VNM3" s="25"/>
      <c r="VNO3" s="25"/>
      <c r="VNQ3" s="25"/>
      <c r="VNS3" s="25"/>
      <c r="VNU3" s="25"/>
      <c r="VNW3" s="25"/>
      <c r="VNY3" s="25"/>
      <c r="VOA3" s="25"/>
      <c r="VOC3" s="25"/>
      <c r="VOE3" s="25"/>
      <c r="VOG3" s="25"/>
      <c r="VOI3" s="25"/>
      <c r="VOK3" s="25"/>
      <c r="VOM3" s="25"/>
      <c r="VOO3" s="25"/>
      <c r="VOQ3" s="25"/>
      <c r="VOS3" s="25"/>
      <c r="VOU3" s="25"/>
      <c r="VOW3" s="25"/>
      <c r="VOY3" s="25"/>
      <c r="VPA3" s="25"/>
      <c r="VPC3" s="25"/>
      <c r="VPE3" s="25"/>
      <c r="VPG3" s="25"/>
      <c r="VPI3" s="25"/>
      <c r="VPK3" s="25"/>
      <c r="VPM3" s="25"/>
      <c r="VPO3" s="25"/>
      <c r="VPQ3" s="25"/>
      <c r="VPS3" s="25"/>
      <c r="VPU3" s="25"/>
      <c r="VPW3" s="25"/>
      <c r="VPY3" s="25"/>
      <c r="VQA3" s="25"/>
      <c r="VQC3" s="25"/>
      <c r="VQE3" s="25"/>
      <c r="VQG3" s="25"/>
      <c r="VQI3" s="25"/>
      <c r="VQK3" s="25"/>
      <c r="VQM3" s="25"/>
      <c r="VQO3" s="25"/>
      <c r="VQQ3" s="25"/>
      <c r="VQS3" s="25"/>
      <c r="VQU3" s="25"/>
      <c r="VQW3" s="25"/>
      <c r="VQY3" s="25"/>
      <c r="VRA3" s="25"/>
      <c r="VRC3" s="25"/>
      <c r="VRE3" s="25"/>
      <c r="VRG3" s="25"/>
      <c r="VRI3" s="25"/>
      <c r="VRK3" s="25"/>
      <c r="VRM3" s="25"/>
      <c r="VRO3" s="25"/>
      <c r="VRQ3" s="25"/>
      <c r="VRS3" s="25"/>
      <c r="VRU3" s="25"/>
      <c r="VRW3" s="25"/>
      <c r="VRY3" s="25"/>
      <c r="VSA3" s="25"/>
      <c r="VSC3" s="25"/>
      <c r="VSE3" s="25"/>
      <c r="VSG3" s="25"/>
      <c r="VSI3" s="25"/>
      <c r="VSK3" s="25"/>
      <c r="VSM3" s="25"/>
      <c r="VSO3" s="25"/>
      <c r="VSQ3" s="25"/>
      <c r="VSS3" s="25"/>
      <c r="VSU3" s="25"/>
      <c r="VSW3" s="25"/>
      <c r="VSY3" s="25"/>
      <c r="VTA3" s="25"/>
      <c r="VTC3" s="25"/>
      <c r="VTE3" s="25"/>
      <c r="VTG3" s="25"/>
      <c r="VTI3" s="25"/>
      <c r="VTK3" s="25"/>
      <c r="VTM3" s="25"/>
      <c r="VTO3" s="25"/>
      <c r="VTQ3" s="25"/>
      <c r="VTS3" s="25"/>
      <c r="VTU3" s="25"/>
      <c r="VTW3" s="25"/>
      <c r="VTY3" s="25"/>
      <c r="VUA3" s="25"/>
      <c r="VUC3" s="25"/>
      <c r="VUE3" s="25"/>
      <c r="VUG3" s="25"/>
      <c r="VUI3" s="25"/>
      <c r="VUK3" s="25"/>
      <c r="VUM3" s="25"/>
      <c r="VUO3" s="25"/>
      <c r="VUQ3" s="25"/>
      <c r="VUS3" s="25"/>
      <c r="VUU3" s="25"/>
      <c r="VUW3" s="25"/>
      <c r="VUY3" s="25"/>
      <c r="VVA3" s="25"/>
      <c r="VVC3" s="25"/>
      <c r="VVE3" s="25"/>
      <c r="VVG3" s="25"/>
      <c r="VVI3" s="25"/>
      <c r="VVK3" s="25"/>
      <c r="VVM3" s="25"/>
      <c r="VVO3" s="25"/>
      <c r="VVQ3" s="25"/>
      <c r="VVS3" s="25"/>
      <c r="VVU3" s="25"/>
      <c r="VVW3" s="25"/>
      <c r="VVY3" s="25"/>
      <c r="VWA3" s="25"/>
      <c r="VWC3" s="25"/>
      <c r="VWE3" s="25"/>
      <c r="VWG3" s="25"/>
      <c r="VWI3" s="25"/>
      <c r="VWK3" s="25"/>
      <c r="VWM3" s="25"/>
      <c r="VWO3" s="25"/>
      <c r="VWQ3" s="25"/>
      <c r="VWS3" s="25"/>
      <c r="VWU3" s="25"/>
      <c r="VWW3" s="25"/>
      <c r="VWY3" s="25"/>
      <c r="VXA3" s="25"/>
      <c r="VXC3" s="25"/>
      <c r="VXE3" s="25"/>
      <c r="VXG3" s="25"/>
      <c r="VXI3" s="25"/>
      <c r="VXK3" s="25"/>
      <c r="VXM3" s="25"/>
      <c r="VXO3" s="25"/>
      <c r="VXQ3" s="25"/>
      <c r="VXS3" s="25"/>
      <c r="VXU3" s="25"/>
      <c r="VXW3" s="25"/>
      <c r="VXY3" s="25"/>
      <c r="VYA3" s="25"/>
      <c r="VYC3" s="25"/>
      <c r="VYE3" s="25"/>
      <c r="VYG3" s="25"/>
      <c r="VYI3" s="25"/>
      <c r="VYK3" s="25"/>
      <c r="VYM3" s="25"/>
      <c r="VYO3" s="25"/>
      <c r="VYQ3" s="25"/>
      <c r="VYS3" s="25"/>
      <c r="VYU3" s="25"/>
      <c r="VYW3" s="25"/>
      <c r="VYY3" s="25"/>
      <c r="VZA3" s="25"/>
      <c r="VZC3" s="25"/>
      <c r="VZE3" s="25"/>
      <c r="VZG3" s="25"/>
      <c r="VZI3" s="25"/>
      <c r="VZK3" s="25"/>
      <c r="VZM3" s="25"/>
      <c r="VZO3" s="25"/>
      <c r="VZQ3" s="25"/>
      <c r="VZS3" s="25"/>
      <c r="VZU3" s="25"/>
      <c r="VZW3" s="25"/>
      <c r="VZY3" s="25"/>
      <c r="WAA3" s="25"/>
      <c r="WAC3" s="25"/>
      <c r="WAE3" s="25"/>
      <c r="WAG3" s="25"/>
      <c r="WAI3" s="25"/>
      <c r="WAK3" s="25"/>
      <c r="WAM3" s="25"/>
      <c r="WAO3" s="25"/>
      <c r="WAQ3" s="25"/>
      <c r="WAS3" s="25"/>
      <c r="WAU3" s="25"/>
      <c r="WAW3" s="25"/>
      <c r="WAY3" s="25"/>
      <c r="WBA3" s="25"/>
      <c r="WBC3" s="25"/>
      <c r="WBE3" s="25"/>
      <c r="WBG3" s="25"/>
      <c r="WBI3" s="25"/>
      <c r="WBK3" s="25"/>
      <c r="WBM3" s="25"/>
      <c r="WBO3" s="25"/>
      <c r="WBQ3" s="25"/>
      <c r="WBS3" s="25"/>
      <c r="WBU3" s="25"/>
      <c r="WBW3" s="25"/>
      <c r="WBY3" s="25"/>
      <c r="WCA3" s="25"/>
      <c r="WCC3" s="25"/>
      <c r="WCE3" s="25"/>
      <c r="WCG3" s="25"/>
      <c r="WCI3" s="25"/>
      <c r="WCK3" s="25"/>
      <c r="WCM3" s="25"/>
      <c r="WCO3" s="25"/>
      <c r="WCQ3" s="25"/>
      <c r="WCS3" s="25"/>
      <c r="WCU3" s="25"/>
      <c r="WCW3" s="25"/>
      <c r="WCY3" s="25"/>
      <c r="WDA3" s="25"/>
      <c r="WDC3" s="25"/>
      <c r="WDE3" s="25"/>
      <c r="WDG3" s="25"/>
      <c r="WDI3" s="25"/>
      <c r="WDK3" s="25"/>
      <c r="WDM3" s="25"/>
      <c r="WDO3" s="25"/>
      <c r="WDQ3" s="25"/>
      <c r="WDS3" s="25"/>
      <c r="WDU3" s="25"/>
      <c r="WDW3" s="25"/>
      <c r="WDY3" s="25"/>
      <c r="WEA3" s="25"/>
      <c r="WEC3" s="25"/>
      <c r="WEE3" s="25"/>
      <c r="WEG3" s="25"/>
      <c r="WEI3" s="25"/>
      <c r="WEK3" s="25"/>
      <c r="WEM3" s="25"/>
      <c r="WEO3" s="25"/>
      <c r="WEQ3" s="25"/>
      <c r="WES3" s="25"/>
      <c r="WEU3" s="25"/>
      <c r="WEW3" s="25"/>
      <c r="WEY3" s="25"/>
      <c r="WFA3" s="25"/>
      <c r="WFC3" s="25"/>
      <c r="WFE3" s="25"/>
      <c r="WFG3" s="25"/>
      <c r="WFI3" s="25"/>
      <c r="WFK3" s="25"/>
      <c r="WFM3" s="25"/>
      <c r="WFO3" s="25"/>
      <c r="WFQ3" s="25"/>
      <c r="WFS3" s="25"/>
      <c r="WFU3" s="25"/>
      <c r="WFW3" s="25"/>
      <c r="WFY3" s="25"/>
      <c r="WGA3" s="25"/>
      <c r="WGC3" s="25"/>
      <c r="WGE3" s="25"/>
      <c r="WGG3" s="25"/>
      <c r="WGI3" s="25"/>
      <c r="WGK3" s="25"/>
      <c r="WGM3" s="25"/>
      <c r="WGO3" s="25"/>
      <c r="WGQ3" s="25"/>
      <c r="WGS3" s="25"/>
      <c r="WGU3" s="25"/>
      <c r="WGW3" s="25"/>
      <c r="WGY3" s="25"/>
      <c r="WHA3" s="25"/>
      <c r="WHC3" s="25"/>
      <c r="WHE3" s="25"/>
      <c r="WHG3" s="25"/>
      <c r="WHI3" s="25"/>
      <c r="WHK3" s="25"/>
      <c r="WHM3" s="25"/>
      <c r="WHO3" s="25"/>
      <c r="WHQ3" s="25"/>
      <c r="WHS3" s="25"/>
      <c r="WHU3" s="25"/>
      <c r="WHW3" s="25"/>
      <c r="WHY3" s="25"/>
      <c r="WIA3" s="25"/>
      <c r="WIC3" s="25"/>
      <c r="WIE3" s="25"/>
      <c r="WIG3" s="25"/>
      <c r="WII3" s="25"/>
      <c r="WIK3" s="25"/>
      <c r="WIM3" s="25"/>
      <c r="WIO3" s="25"/>
      <c r="WIQ3" s="25"/>
      <c r="WIS3" s="25"/>
      <c r="WIU3" s="25"/>
      <c r="WIW3" s="25"/>
      <c r="WIY3" s="25"/>
      <c r="WJA3" s="25"/>
      <c r="WJC3" s="25"/>
      <c r="WJE3" s="25"/>
      <c r="WJG3" s="25"/>
      <c r="WJI3" s="25"/>
      <c r="WJK3" s="25"/>
      <c r="WJM3" s="25"/>
      <c r="WJO3" s="25"/>
      <c r="WJQ3" s="25"/>
      <c r="WJS3" s="25"/>
      <c r="WJU3" s="25"/>
      <c r="WJW3" s="25"/>
      <c r="WJY3" s="25"/>
      <c r="WKA3" s="25"/>
      <c r="WKC3" s="25"/>
      <c r="WKE3" s="25"/>
      <c r="WKG3" s="25"/>
      <c r="WKI3" s="25"/>
      <c r="WKK3" s="25"/>
      <c r="WKM3" s="25"/>
      <c r="WKO3" s="25"/>
      <c r="WKQ3" s="25"/>
      <c r="WKS3" s="25"/>
      <c r="WKU3" s="25"/>
      <c r="WKW3" s="25"/>
      <c r="WKY3" s="25"/>
      <c r="WLA3" s="25"/>
      <c r="WLC3" s="25"/>
      <c r="WLE3" s="25"/>
      <c r="WLG3" s="25"/>
      <c r="WLI3" s="25"/>
      <c r="WLK3" s="25"/>
      <c r="WLM3" s="25"/>
      <c r="WLO3" s="25"/>
      <c r="WLQ3" s="25"/>
      <c r="WLS3" s="25"/>
      <c r="WLU3" s="25"/>
      <c r="WLW3" s="25"/>
      <c r="WLY3" s="25"/>
      <c r="WMA3" s="25"/>
      <c r="WMC3" s="25"/>
      <c r="WME3" s="25"/>
      <c r="WMG3" s="25"/>
      <c r="WMI3" s="25"/>
      <c r="WMK3" s="25"/>
      <c r="WMM3" s="25"/>
      <c r="WMO3" s="25"/>
      <c r="WMQ3" s="25"/>
      <c r="WMS3" s="25"/>
      <c r="WMU3" s="25"/>
      <c r="WMW3" s="25"/>
      <c r="WMY3" s="25"/>
      <c r="WNA3" s="25"/>
      <c r="WNC3" s="25"/>
      <c r="WNE3" s="25"/>
      <c r="WNG3" s="25"/>
      <c r="WNI3" s="25"/>
      <c r="WNK3" s="25"/>
      <c r="WNM3" s="25"/>
      <c r="WNO3" s="25"/>
      <c r="WNQ3" s="25"/>
      <c r="WNS3" s="25"/>
      <c r="WNU3" s="25"/>
      <c r="WNW3" s="25"/>
      <c r="WNY3" s="25"/>
      <c r="WOA3" s="25"/>
      <c r="WOC3" s="25"/>
      <c r="WOE3" s="25"/>
      <c r="WOG3" s="25"/>
      <c r="WOI3" s="25"/>
      <c r="WOK3" s="25"/>
      <c r="WOM3" s="25"/>
      <c r="WOO3" s="25"/>
      <c r="WOQ3" s="25"/>
      <c r="WOS3" s="25"/>
      <c r="WOU3" s="25"/>
      <c r="WOW3" s="25"/>
      <c r="WOY3" s="25"/>
      <c r="WPA3" s="25"/>
      <c r="WPC3" s="25"/>
      <c r="WPE3" s="25"/>
      <c r="WPG3" s="25"/>
      <c r="WPI3" s="25"/>
      <c r="WPK3" s="25"/>
      <c r="WPM3" s="25"/>
      <c r="WPO3" s="25"/>
      <c r="WPQ3" s="25"/>
      <c r="WPS3" s="25"/>
      <c r="WPU3" s="25"/>
      <c r="WPW3" s="25"/>
      <c r="WPY3" s="25"/>
      <c r="WQA3" s="25"/>
      <c r="WQC3" s="25"/>
      <c r="WQE3" s="25"/>
      <c r="WQG3" s="25"/>
      <c r="WQI3" s="25"/>
      <c r="WQK3" s="25"/>
      <c r="WQM3" s="25"/>
      <c r="WQO3" s="25"/>
      <c r="WQQ3" s="25"/>
      <c r="WQS3" s="25"/>
      <c r="WQU3" s="25"/>
      <c r="WQW3" s="25"/>
      <c r="WQY3" s="25"/>
      <c r="WRA3" s="25"/>
      <c r="WRC3" s="25"/>
      <c r="WRE3" s="25"/>
      <c r="WRG3" s="25"/>
      <c r="WRI3" s="25"/>
      <c r="WRK3" s="25"/>
      <c r="WRM3" s="25"/>
      <c r="WRO3" s="25"/>
      <c r="WRQ3" s="25"/>
      <c r="WRS3" s="25"/>
      <c r="WRU3" s="25"/>
      <c r="WRW3" s="25"/>
      <c r="WRY3" s="25"/>
      <c r="WSA3" s="25"/>
      <c r="WSC3" s="25"/>
      <c r="WSE3" s="25"/>
      <c r="WSG3" s="25"/>
      <c r="WSI3" s="25"/>
      <c r="WSK3" s="25"/>
      <c r="WSM3" s="25"/>
      <c r="WSO3" s="25"/>
      <c r="WSQ3" s="25"/>
      <c r="WSS3" s="25"/>
      <c r="WSU3" s="25"/>
      <c r="WSW3" s="25"/>
      <c r="WSY3" s="25"/>
      <c r="WTA3" s="25"/>
      <c r="WTC3" s="25"/>
      <c r="WTE3" s="25"/>
      <c r="WTG3" s="25"/>
      <c r="WTI3" s="25"/>
      <c r="WTK3" s="25"/>
      <c r="WTM3" s="25"/>
      <c r="WTO3" s="25"/>
      <c r="WTQ3" s="25"/>
      <c r="WTS3" s="25"/>
      <c r="WTU3" s="25"/>
      <c r="WTW3" s="25"/>
      <c r="WTY3" s="25"/>
      <c r="WUA3" s="25"/>
      <c r="WUC3" s="25"/>
      <c r="WUE3" s="25"/>
      <c r="WUG3" s="25"/>
      <c r="WUI3" s="25"/>
      <c r="WUK3" s="25"/>
      <c r="WUM3" s="25"/>
      <c r="WUO3" s="25"/>
      <c r="WUQ3" s="25"/>
      <c r="WUS3" s="25"/>
      <c r="WUU3" s="25"/>
      <c r="WUW3" s="25"/>
      <c r="WUY3" s="25"/>
      <c r="WVA3" s="25"/>
      <c r="WVC3" s="25"/>
      <c r="WVE3" s="25"/>
      <c r="WVG3" s="25"/>
      <c r="WVI3" s="25"/>
      <c r="WVK3" s="25"/>
      <c r="WVM3" s="25"/>
      <c r="WVO3" s="25"/>
      <c r="WVQ3" s="25"/>
      <c r="WVS3" s="25"/>
      <c r="WVU3" s="25"/>
      <c r="WVW3" s="25"/>
      <c r="WVY3" s="25"/>
      <c r="WWA3" s="25"/>
      <c r="WWC3" s="25"/>
      <c r="WWE3" s="25"/>
      <c r="WWG3" s="25"/>
      <c r="WWI3" s="25"/>
      <c r="WWK3" s="25"/>
      <c r="WWM3" s="25"/>
      <c r="WWO3" s="25"/>
      <c r="WWQ3" s="25"/>
      <c r="WWS3" s="25"/>
      <c r="WWU3" s="25"/>
      <c r="WWW3" s="25"/>
      <c r="WWY3" s="25"/>
      <c r="WXA3" s="25"/>
      <c r="WXC3" s="25"/>
      <c r="WXE3" s="25"/>
      <c r="WXG3" s="25"/>
      <c r="WXI3" s="25"/>
      <c r="WXK3" s="25"/>
      <c r="WXM3" s="25"/>
      <c r="WXO3" s="25"/>
      <c r="WXQ3" s="25"/>
      <c r="WXS3" s="25"/>
      <c r="WXU3" s="25"/>
      <c r="WXW3" s="25"/>
      <c r="WXY3" s="25"/>
      <c r="WYA3" s="25"/>
      <c r="WYC3" s="25"/>
      <c r="WYE3" s="25"/>
      <c r="WYG3" s="25"/>
      <c r="WYI3" s="25"/>
      <c r="WYK3" s="25"/>
      <c r="WYM3" s="25"/>
      <c r="WYO3" s="25"/>
      <c r="WYQ3" s="25"/>
      <c r="WYS3" s="25"/>
      <c r="WYU3" s="25"/>
      <c r="WYW3" s="25"/>
      <c r="WYY3" s="25"/>
      <c r="WZA3" s="25"/>
      <c r="WZC3" s="25"/>
      <c r="WZE3" s="25"/>
      <c r="WZG3" s="25"/>
      <c r="WZI3" s="25"/>
      <c r="WZK3" s="25"/>
      <c r="WZM3" s="25"/>
      <c r="WZO3" s="25"/>
      <c r="WZQ3" s="25"/>
      <c r="WZS3" s="25"/>
      <c r="WZU3" s="25"/>
      <c r="WZW3" s="25"/>
      <c r="WZY3" s="25"/>
      <c r="XAA3" s="25"/>
      <c r="XAC3" s="25"/>
      <c r="XAE3" s="25"/>
      <c r="XAG3" s="25"/>
      <c r="XAI3" s="25"/>
      <c r="XAK3" s="25"/>
      <c r="XAM3" s="25"/>
      <c r="XAO3" s="25"/>
      <c r="XAQ3" s="25"/>
      <c r="XAS3" s="25"/>
      <c r="XAU3" s="25"/>
      <c r="XAW3" s="25"/>
      <c r="XAY3" s="25"/>
      <c r="XBA3" s="25"/>
      <c r="XBC3" s="25"/>
      <c r="XBE3" s="25"/>
      <c r="XBG3" s="25"/>
      <c r="XBI3" s="25"/>
      <c r="XBK3" s="25"/>
      <c r="XBM3" s="25"/>
      <c r="XBO3" s="25"/>
      <c r="XBQ3" s="25"/>
      <c r="XBS3" s="25"/>
      <c r="XBU3" s="25"/>
      <c r="XBW3" s="25"/>
      <c r="XBY3" s="25"/>
      <c r="XCA3" s="25"/>
      <c r="XCC3" s="25"/>
      <c r="XCE3" s="25"/>
      <c r="XCG3" s="25"/>
      <c r="XCI3" s="25"/>
      <c r="XCK3" s="25"/>
      <c r="XCM3" s="25"/>
      <c r="XCO3" s="25"/>
      <c r="XCQ3" s="25"/>
      <c r="XCS3" s="25"/>
      <c r="XCU3" s="25"/>
      <c r="XCW3" s="25"/>
      <c r="XCY3" s="25"/>
      <c r="XDA3" s="25"/>
      <c r="XDC3" s="25"/>
      <c r="XDE3" s="25"/>
      <c r="XDG3" s="25"/>
      <c r="XDI3" s="25"/>
      <c r="XDK3" s="25"/>
      <c r="XDM3" s="25"/>
      <c r="XDO3" s="25"/>
      <c r="XDQ3" s="25"/>
      <c r="XDS3" s="25"/>
      <c r="XDU3" s="25"/>
      <c r="XDW3" s="25"/>
      <c r="XDY3" s="25"/>
      <c r="XEA3" s="25"/>
      <c r="XEC3" s="25"/>
      <c r="XEE3" s="25"/>
      <c r="XEG3" s="25"/>
      <c r="XEI3" s="25"/>
      <c r="XEK3" s="25"/>
      <c r="XEM3" s="25"/>
      <c r="XEO3" s="25"/>
      <c r="XEQ3" s="25"/>
      <c r="XES3" s="25"/>
      <c r="XEU3" s="25"/>
      <c r="XEW3" s="25"/>
      <c r="XEY3" s="25"/>
      <c r="XFA3" s="25"/>
      <c r="XFC3" s="25"/>
    </row>
    <row r="4" spans="1:1023 1025:2047 2049:3071 3073:4095 4097:5119 5121:6143 6145:7167 7169:8191 8193:9215 9217:10239 10241:11263 11265:12287 12289:13311 13313:14335 14337:15359 15361:16383" x14ac:dyDescent="0.3">
      <c r="A4" s="25"/>
      <c r="C4" s="25"/>
      <c r="E4" s="25"/>
      <c r="G4" s="25"/>
      <c r="I4" s="25"/>
      <c r="K4" s="25"/>
      <c r="M4" s="25"/>
      <c r="O4" s="25"/>
      <c r="Q4" s="25"/>
      <c r="S4" s="25"/>
      <c r="U4" s="25"/>
      <c r="W4" s="25"/>
      <c r="Y4" s="25"/>
      <c r="AA4" s="25"/>
      <c r="AC4" s="25"/>
      <c r="AE4" s="25"/>
      <c r="AG4" s="25"/>
      <c r="AI4" s="25"/>
      <c r="AK4" s="25"/>
      <c r="AM4" s="25"/>
      <c r="AO4" s="25"/>
      <c r="AQ4" s="25"/>
      <c r="AS4" s="25"/>
      <c r="AU4" s="25"/>
      <c r="AW4" s="25"/>
      <c r="AY4" s="25"/>
      <c r="BA4" s="25"/>
      <c r="BC4" s="25"/>
      <c r="BE4" s="25"/>
      <c r="BG4" s="25"/>
      <c r="BI4" s="25"/>
      <c r="BK4" s="25"/>
      <c r="BM4" s="25"/>
      <c r="BO4" s="25"/>
      <c r="BQ4" s="25"/>
      <c r="BS4" s="25"/>
      <c r="BU4" s="25"/>
      <c r="BW4" s="25"/>
      <c r="BY4" s="25"/>
      <c r="CA4" s="25"/>
      <c r="CC4" s="25"/>
      <c r="CE4" s="25"/>
      <c r="CG4" s="25"/>
      <c r="CI4" s="25"/>
      <c r="CK4" s="25"/>
      <c r="CM4" s="25"/>
      <c r="CO4" s="25"/>
      <c r="CQ4" s="25"/>
      <c r="CS4" s="25"/>
      <c r="CU4" s="25"/>
      <c r="CW4" s="25"/>
      <c r="CY4" s="25"/>
      <c r="DA4" s="25"/>
      <c r="DC4" s="25"/>
      <c r="DE4" s="25"/>
      <c r="DG4" s="25"/>
      <c r="DI4" s="25"/>
      <c r="DK4" s="25"/>
      <c r="DM4" s="25"/>
      <c r="DO4" s="25"/>
      <c r="DQ4" s="25"/>
      <c r="DS4" s="25"/>
      <c r="DU4" s="25"/>
      <c r="DW4" s="25"/>
      <c r="DY4" s="25"/>
      <c r="EA4" s="25"/>
      <c r="EC4" s="25"/>
      <c r="EE4" s="25"/>
      <c r="EG4" s="25"/>
      <c r="EI4" s="25"/>
      <c r="EK4" s="25"/>
      <c r="EM4" s="25"/>
      <c r="EO4" s="25"/>
      <c r="EQ4" s="25"/>
      <c r="ES4" s="25"/>
      <c r="EU4" s="25"/>
      <c r="EW4" s="25"/>
      <c r="EY4" s="25"/>
      <c r="FA4" s="25"/>
      <c r="FC4" s="25"/>
      <c r="FE4" s="25"/>
      <c r="FG4" s="25"/>
      <c r="FI4" s="25"/>
      <c r="FK4" s="25"/>
      <c r="FM4" s="25"/>
      <c r="FO4" s="25"/>
      <c r="FQ4" s="25"/>
      <c r="FS4" s="25"/>
      <c r="FU4" s="25"/>
      <c r="FW4" s="25"/>
      <c r="FY4" s="25"/>
      <c r="GA4" s="25"/>
      <c r="GC4" s="25"/>
      <c r="GE4" s="25"/>
      <c r="GG4" s="25"/>
      <c r="GI4" s="25"/>
      <c r="GK4" s="25"/>
      <c r="GM4" s="25"/>
      <c r="GO4" s="25"/>
      <c r="GQ4" s="25"/>
      <c r="GS4" s="25"/>
      <c r="GU4" s="25"/>
      <c r="GW4" s="25"/>
      <c r="GY4" s="25"/>
      <c r="HA4" s="25"/>
      <c r="HC4" s="25"/>
      <c r="HE4" s="25"/>
      <c r="HG4" s="25"/>
      <c r="HI4" s="25"/>
      <c r="HK4" s="25"/>
      <c r="HM4" s="25"/>
      <c r="HO4" s="25"/>
      <c r="HQ4" s="25"/>
      <c r="HS4" s="25"/>
      <c r="HU4" s="25"/>
      <c r="HW4" s="25"/>
      <c r="HY4" s="25"/>
      <c r="IA4" s="25"/>
      <c r="IC4" s="25"/>
      <c r="IE4" s="25"/>
      <c r="IG4" s="25"/>
      <c r="II4" s="25"/>
      <c r="IK4" s="25"/>
      <c r="IM4" s="25"/>
      <c r="IO4" s="25"/>
      <c r="IQ4" s="25"/>
      <c r="IS4" s="25"/>
      <c r="IU4" s="25"/>
      <c r="IW4" s="25"/>
      <c r="IY4" s="25"/>
      <c r="JA4" s="25"/>
      <c r="JC4" s="25"/>
      <c r="JE4" s="25"/>
      <c r="JG4" s="25"/>
      <c r="JI4" s="25"/>
      <c r="JK4" s="25"/>
      <c r="JM4" s="25"/>
      <c r="JO4" s="25"/>
      <c r="JQ4" s="25"/>
      <c r="JS4" s="25"/>
      <c r="JU4" s="25"/>
      <c r="JW4" s="25"/>
      <c r="JY4" s="25"/>
      <c r="KA4" s="25"/>
      <c r="KC4" s="25"/>
      <c r="KE4" s="25"/>
      <c r="KG4" s="25"/>
      <c r="KI4" s="25"/>
      <c r="KK4" s="25"/>
      <c r="KM4" s="25"/>
      <c r="KO4" s="25"/>
      <c r="KQ4" s="25"/>
      <c r="KS4" s="25"/>
      <c r="KU4" s="25"/>
      <c r="KW4" s="25"/>
      <c r="KY4" s="25"/>
      <c r="LA4" s="25"/>
      <c r="LC4" s="25"/>
      <c r="LE4" s="25"/>
      <c r="LG4" s="25"/>
      <c r="LI4" s="25"/>
      <c r="LK4" s="25"/>
      <c r="LM4" s="25"/>
      <c r="LO4" s="25"/>
      <c r="LQ4" s="25"/>
      <c r="LS4" s="25"/>
      <c r="LU4" s="25"/>
      <c r="LW4" s="25"/>
      <c r="LY4" s="25"/>
      <c r="MA4" s="25"/>
      <c r="MC4" s="25"/>
      <c r="ME4" s="25"/>
      <c r="MG4" s="25"/>
      <c r="MI4" s="25"/>
      <c r="MK4" s="25"/>
      <c r="MM4" s="25"/>
      <c r="MO4" s="25"/>
      <c r="MQ4" s="25"/>
      <c r="MS4" s="25"/>
      <c r="MU4" s="25"/>
      <c r="MW4" s="25"/>
      <c r="MY4" s="25"/>
      <c r="NA4" s="25"/>
      <c r="NC4" s="25"/>
      <c r="NE4" s="25"/>
      <c r="NG4" s="25"/>
      <c r="NI4" s="25"/>
      <c r="NK4" s="25"/>
      <c r="NM4" s="25"/>
      <c r="NO4" s="25"/>
      <c r="NQ4" s="25"/>
      <c r="NS4" s="25"/>
      <c r="NU4" s="25"/>
      <c r="NW4" s="25"/>
      <c r="NY4" s="25"/>
      <c r="OA4" s="25"/>
      <c r="OC4" s="25"/>
      <c r="OE4" s="25"/>
      <c r="OG4" s="25"/>
      <c r="OI4" s="25"/>
      <c r="OK4" s="25"/>
      <c r="OM4" s="25"/>
      <c r="OO4" s="25"/>
      <c r="OQ4" s="25"/>
      <c r="OS4" s="25"/>
      <c r="OU4" s="25"/>
      <c r="OW4" s="25"/>
      <c r="OY4" s="25"/>
      <c r="PA4" s="25"/>
      <c r="PC4" s="25"/>
      <c r="PE4" s="25"/>
      <c r="PG4" s="25"/>
      <c r="PI4" s="25"/>
      <c r="PK4" s="25"/>
      <c r="PM4" s="25"/>
      <c r="PO4" s="25"/>
      <c r="PQ4" s="25"/>
      <c r="PS4" s="25"/>
      <c r="PU4" s="25"/>
      <c r="PW4" s="25"/>
      <c r="PY4" s="25"/>
      <c r="QA4" s="25"/>
      <c r="QC4" s="25"/>
      <c r="QE4" s="25"/>
      <c r="QG4" s="25"/>
      <c r="QI4" s="25"/>
      <c r="QK4" s="25"/>
      <c r="QM4" s="25"/>
      <c r="QO4" s="25"/>
      <c r="QQ4" s="25"/>
      <c r="QS4" s="25"/>
      <c r="QU4" s="25"/>
      <c r="QW4" s="25"/>
      <c r="QY4" s="25"/>
      <c r="RA4" s="25"/>
      <c r="RC4" s="25"/>
      <c r="RE4" s="25"/>
      <c r="RG4" s="25"/>
      <c r="RI4" s="25"/>
      <c r="RK4" s="25"/>
      <c r="RM4" s="25"/>
      <c r="RO4" s="25"/>
      <c r="RQ4" s="25"/>
      <c r="RS4" s="25"/>
      <c r="RU4" s="25"/>
      <c r="RW4" s="25"/>
      <c r="RY4" s="25"/>
      <c r="SA4" s="25"/>
      <c r="SC4" s="25"/>
      <c r="SE4" s="25"/>
      <c r="SG4" s="25"/>
      <c r="SI4" s="25"/>
      <c r="SK4" s="25"/>
      <c r="SM4" s="25"/>
      <c r="SO4" s="25"/>
      <c r="SQ4" s="25"/>
      <c r="SS4" s="25"/>
      <c r="SU4" s="25"/>
      <c r="SW4" s="25"/>
      <c r="SY4" s="25"/>
      <c r="TA4" s="25"/>
      <c r="TC4" s="25"/>
      <c r="TE4" s="25"/>
      <c r="TG4" s="25"/>
      <c r="TI4" s="25"/>
      <c r="TK4" s="25"/>
      <c r="TM4" s="25"/>
      <c r="TO4" s="25"/>
      <c r="TQ4" s="25"/>
      <c r="TS4" s="25"/>
      <c r="TU4" s="25"/>
      <c r="TW4" s="25"/>
      <c r="TY4" s="25"/>
      <c r="UA4" s="25"/>
      <c r="UC4" s="25"/>
      <c r="UE4" s="25"/>
      <c r="UG4" s="25"/>
      <c r="UI4" s="25"/>
      <c r="UK4" s="25"/>
      <c r="UM4" s="25"/>
      <c r="UO4" s="25"/>
      <c r="UQ4" s="25"/>
      <c r="US4" s="25"/>
      <c r="UU4" s="25"/>
      <c r="UW4" s="25"/>
      <c r="UY4" s="25"/>
      <c r="VA4" s="25"/>
      <c r="VC4" s="25"/>
      <c r="VE4" s="25"/>
      <c r="VG4" s="25"/>
      <c r="VI4" s="25"/>
      <c r="VK4" s="25"/>
      <c r="VM4" s="25"/>
      <c r="VO4" s="25"/>
      <c r="VQ4" s="25"/>
      <c r="VS4" s="25"/>
      <c r="VU4" s="25"/>
      <c r="VW4" s="25"/>
      <c r="VY4" s="25"/>
      <c r="WA4" s="25"/>
      <c r="WC4" s="25"/>
      <c r="WE4" s="25"/>
      <c r="WG4" s="25"/>
      <c r="WI4" s="25"/>
      <c r="WK4" s="25"/>
      <c r="WM4" s="25"/>
      <c r="WO4" s="25"/>
      <c r="WQ4" s="25"/>
      <c r="WS4" s="25"/>
      <c r="WU4" s="25"/>
      <c r="WW4" s="25"/>
      <c r="WY4" s="25"/>
      <c r="XA4" s="25"/>
      <c r="XC4" s="25"/>
      <c r="XE4" s="25"/>
      <c r="XG4" s="25"/>
      <c r="XI4" s="25"/>
      <c r="XK4" s="25"/>
      <c r="XM4" s="25"/>
      <c r="XO4" s="25"/>
      <c r="XQ4" s="25"/>
      <c r="XS4" s="25"/>
      <c r="XU4" s="25"/>
      <c r="XW4" s="25"/>
      <c r="XY4" s="25"/>
      <c r="YA4" s="25"/>
      <c r="YC4" s="25"/>
      <c r="YE4" s="25"/>
      <c r="YG4" s="25"/>
      <c r="YI4" s="25"/>
      <c r="YK4" s="25"/>
      <c r="YM4" s="25"/>
      <c r="YO4" s="25"/>
      <c r="YQ4" s="25"/>
      <c r="YS4" s="25"/>
      <c r="YU4" s="25"/>
      <c r="YW4" s="25"/>
      <c r="YY4" s="25"/>
      <c r="ZA4" s="25"/>
      <c r="ZC4" s="25"/>
      <c r="ZE4" s="25"/>
      <c r="ZG4" s="25"/>
      <c r="ZI4" s="25"/>
      <c r="ZK4" s="25"/>
      <c r="ZM4" s="25"/>
      <c r="ZO4" s="25"/>
      <c r="ZQ4" s="25"/>
      <c r="ZS4" s="25"/>
      <c r="ZU4" s="25"/>
      <c r="ZW4" s="25"/>
      <c r="ZY4" s="25"/>
      <c r="AAA4" s="25"/>
      <c r="AAC4" s="25"/>
      <c r="AAE4" s="25"/>
      <c r="AAG4" s="25"/>
      <c r="AAI4" s="25"/>
      <c r="AAK4" s="25"/>
      <c r="AAM4" s="25"/>
      <c r="AAO4" s="25"/>
      <c r="AAQ4" s="25"/>
      <c r="AAS4" s="25"/>
      <c r="AAU4" s="25"/>
      <c r="AAW4" s="25"/>
      <c r="AAY4" s="25"/>
      <c r="ABA4" s="25"/>
      <c r="ABC4" s="25"/>
      <c r="ABE4" s="25"/>
      <c r="ABG4" s="25"/>
      <c r="ABI4" s="25"/>
      <c r="ABK4" s="25"/>
      <c r="ABM4" s="25"/>
      <c r="ABO4" s="25"/>
      <c r="ABQ4" s="25"/>
      <c r="ABS4" s="25"/>
      <c r="ABU4" s="25"/>
      <c r="ABW4" s="25"/>
      <c r="ABY4" s="25"/>
      <c r="ACA4" s="25"/>
      <c r="ACC4" s="25"/>
      <c r="ACE4" s="25"/>
      <c r="ACG4" s="25"/>
      <c r="ACI4" s="25"/>
      <c r="ACK4" s="25"/>
      <c r="ACM4" s="25"/>
      <c r="ACO4" s="25"/>
      <c r="ACQ4" s="25"/>
      <c r="ACS4" s="25"/>
      <c r="ACU4" s="25"/>
      <c r="ACW4" s="25"/>
      <c r="ACY4" s="25"/>
      <c r="ADA4" s="25"/>
      <c r="ADC4" s="25"/>
      <c r="ADE4" s="25"/>
      <c r="ADG4" s="25"/>
      <c r="ADI4" s="25"/>
      <c r="ADK4" s="25"/>
      <c r="ADM4" s="25"/>
      <c r="ADO4" s="25"/>
      <c r="ADQ4" s="25"/>
      <c r="ADS4" s="25"/>
      <c r="ADU4" s="25"/>
      <c r="ADW4" s="25"/>
      <c r="ADY4" s="25"/>
      <c r="AEA4" s="25"/>
      <c r="AEC4" s="25"/>
      <c r="AEE4" s="25"/>
      <c r="AEG4" s="25"/>
      <c r="AEI4" s="25"/>
      <c r="AEK4" s="25"/>
      <c r="AEM4" s="25"/>
      <c r="AEO4" s="25"/>
      <c r="AEQ4" s="25"/>
      <c r="AES4" s="25"/>
      <c r="AEU4" s="25"/>
      <c r="AEW4" s="25"/>
      <c r="AEY4" s="25"/>
      <c r="AFA4" s="25"/>
      <c r="AFC4" s="25"/>
      <c r="AFE4" s="25"/>
      <c r="AFG4" s="25"/>
      <c r="AFI4" s="25"/>
      <c r="AFK4" s="25"/>
      <c r="AFM4" s="25"/>
      <c r="AFO4" s="25"/>
      <c r="AFQ4" s="25"/>
      <c r="AFS4" s="25"/>
      <c r="AFU4" s="25"/>
      <c r="AFW4" s="25"/>
      <c r="AFY4" s="25"/>
      <c r="AGA4" s="25"/>
      <c r="AGC4" s="25"/>
      <c r="AGE4" s="25"/>
      <c r="AGG4" s="25"/>
      <c r="AGI4" s="25"/>
      <c r="AGK4" s="25"/>
      <c r="AGM4" s="25"/>
      <c r="AGO4" s="25"/>
      <c r="AGQ4" s="25"/>
      <c r="AGS4" s="25"/>
      <c r="AGU4" s="25"/>
      <c r="AGW4" s="25"/>
      <c r="AGY4" s="25"/>
      <c r="AHA4" s="25"/>
      <c r="AHC4" s="25"/>
      <c r="AHE4" s="25"/>
      <c r="AHG4" s="25"/>
      <c r="AHI4" s="25"/>
      <c r="AHK4" s="25"/>
      <c r="AHM4" s="25"/>
      <c r="AHO4" s="25"/>
      <c r="AHQ4" s="25"/>
      <c r="AHS4" s="25"/>
      <c r="AHU4" s="25"/>
      <c r="AHW4" s="25"/>
      <c r="AHY4" s="25"/>
      <c r="AIA4" s="25"/>
      <c r="AIC4" s="25"/>
      <c r="AIE4" s="25"/>
      <c r="AIG4" s="25"/>
      <c r="AII4" s="25"/>
      <c r="AIK4" s="25"/>
      <c r="AIM4" s="25"/>
      <c r="AIO4" s="25"/>
      <c r="AIQ4" s="25"/>
      <c r="AIS4" s="25"/>
      <c r="AIU4" s="25"/>
      <c r="AIW4" s="25"/>
      <c r="AIY4" s="25"/>
      <c r="AJA4" s="25"/>
      <c r="AJC4" s="25"/>
      <c r="AJE4" s="25"/>
      <c r="AJG4" s="25"/>
      <c r="AJI4" s="25"/>
      <c r="AJK4" s="25"/>
      <c r="AJM4" s="25"/>
      <c r="AJO4" s="25"/>
      <c r="AJQ4" s="25"/>
      <c r="AJS4" s="25"/>
      <c r="AJU4" s="25"/>
      <c r="AJW4" s="25"/>
      <c r="AJY4" s="25"/>
      <c r="AKA4" s="25"/>
      <c r="AKC4" s="25"/>
      <c r="AKE4" s="25"/>
      <c r="AKG4" s="25"/>
      <c r="AKI4" s="25"/>
      <c r="AKK4" s="25"/>
      <c r="AKM4" s="25"/>
      <c r="AKO4" s="25"/>
      <c r="AKQ4" s="25"/>
      <c r="AKS4" s="25"/>
      <c r="AKU4" s="25"/>
      <c r="AKW4" s="25"/>
      <c r="AKY4" s="25"/>
      <c r="ALA4" s="25"/>
      <c r="ALC4" s="25"/>
      <c r="ALE4" s="25"/>
      <c r="ALG4" s="25"/>
      <c r="ALI4" s="25"/>
      <c r="ALK4" s="25"/>
      <c r="ALM4" s="25"/>
      <c r="ALO4" s="25"/>
      <c r="ALQ4" s="25"/>
      <c r="ALS4" s="25"/>
      <c r="ALU4" s="25"/>
      <c r="ALW4" s="25"/>
      <c r="ALY4" s="25"/>
      <c r="AMA4" s="25"/>
      <c r="AMC4" s="25"/>
      <c r="AME4" s="25"/>
      <c r="AMG4" s="25"/>
      <c r="AMI4" s="25"/>
      <c r="AMK4" s="25"/>
      <c r="AMM4" s="25"/>
      <c r="AMO4" s="25"/>
      <c r="AMQ4" s="25"/>
      <c r="AMS4" s="25"/>
      <c r="AMU4" s="25"/>
      <c r="AMW4" s="25"/>
      <c r="AMY4" s="25"/>
      <c r="ANA4" s="25"/>
      <c r="ANC4" s="25"/>
      <c r="ANE4" s="25"/>
      <c r="ANG4" s="25"/>
      <c r="ANI4" s="25"/>
      <c r="ANK4" s="25"/>
      <c r="ANM4" s="25"/>
      <c r="ANO4" s="25"/>
      <c r="ANQ4" s="25"/>
      <c r="ANS4" s="25"/>
      <c r="ANU4" s="25"/>
      <c r="ANW4" s="25"/>
      <c r="ANY4" s="25"/>
      <c r="AOA4" s="25"/>
      <c r="AOC4" s="25"/>
      <c r="AOE4" s="25"/>
      <c r="AOG4" s="25"/>
      <c r="AOI4" s="25"/>
      <c r="AOK4" s="25"/>
      <c r="AOM4" s="25"/>
      <c r="AOO4" s="25"/>
      <c r="AOQ4" s="25"/>
      <c r="AOS4" s="25"/>
      <c r="AOU4" s="25"/>
      <c r="AOW4" s="25"/>
      <c r="AOY4" s="25"/>
      <c r="APA4" s="25"/>
      <c r="APC4" s="25"/>
      <c r="APE4" s="25"/>
      <c r="APG4" s="25"/>
      <c r="API4" s="25"/>
      <c r="APK4" s="25"/>
      <c r="APM4" s="25"/>
      <c r="APO4" s="25"/>
      <c r="APQ4" s="25"/>
      <c r="APS4" s="25"/>
      <c r="APU4" s="25"/>
      <c r="APW4" s="25"/>
      <c r="APY4" s="25"/>
      <c r="AQA4" s="25"/>
      <c r="AQC4" s="25"/>
      <c r="AQE4" s="25"/>
      <c r="AQG4" s="25"/>
      <c r="AQI4" s="25"/>
      <c r="AQK4" s="25"/>
      <c r="AQM4" s="25"/>
      <c r="AQO4" s="25"/>
      <c r="AQQ4" s="25"/>
      <c r="AQS4" s="25"/>
      <c r="AQU4" s="25"/>
      <c r="AQW4" s="25"/>
      <c r="AQY4" s="25"/>
      <c r="ARA4" s="25"/>
      <c r="ARC4" s="25"/>
      <c r="ARE4" s="25"/>
      <c r="ARG4" s="25"/>
      <c r="ARI4" s="25"/>
      <c r="ARK4" s="25"/>
      <c r="ARM4" s="25"/>
      <c r="ARO4" s="25"/>
      <c r="ARQ4" s="25"/>
      <c r="ARS4" s="25"/>
      <c r="ARU4" s="25"/>
      <c r="ARW4" s="25"/>
      <c r="ARY4" s="25"/>
      <c r="ASA4" s="25"/>
      <c r="ASC4" s="25"/>
      <c r="ASE4" s="25"/>
      <c r="ASG4" s="25"/>
      <c r="ASI4" s="25"/>
      <c r="ASK4" s="25"/>
      <c r="ASM4" s="25"/>
      <c r="ASO4" s="25"/>
      <c r="ASQ4" s="25"/>
      <c r="ASS4" s="25"/>
      <c r="ASU4" s="25"/>
      <c r="ASW4" s="25"/>
      <c r="ASY4" s="25"/>
      <c r="ATA4" s="25"/>
      <c r="ATC4" s="25"/>
      <c r="ATE4" s="25"/>
      <c r="ATG4" s="25"/>
      <c r="ATI4" s="25"/>
      <c r="ATK4" s="25"/>
      <c r="ATM4" s="25"/>
      <c r="ATO4" s="25"/>
      <c r="ATQ4" s="25"/>
      <c r="ATS4" s="25"/>
      <c r="ATU4" s="25"/>
      <c r="ATW4" s="25"/>
      <c r="ATY4" s="25"/>
      <c r="AUA4" s="25"/>
      <c r="AUC4" s="25"/>
      <c r="AUE4" s="25"/>
      <c r="AUG4" s="25"/>
      <c r="AUI4" s="25"/>
      <c r="AUK4" s="25"/>
      <c r="AUM4" s="25"/>
      <c r="AUO4" s="25"/>
      <c r="AUQ4" s="25"/>
      <c r="AUS4" s="25"/>
      <c r="AUU4" s="25"/>
      <c r="AUW4" s="25"/>
      <c r="AUY4" s="25"/>
      <c r="AVA4" s="25"/>
      <c r="AVC4" s="25"/>
      <c r="AVE4" s="25"/>
      <c r="AVG4" s="25"/>
      <c r="AVI4" s="25"/>
      <c r="AVK4" s="25"/>
      <c r="AVM4" s="25"/>
      <c r="AVO4" s="25"/>
      <c r="AVQ4" s="25"/>
      <c r="AVS4" s="25"/>
      <c r="AVU4" s="25"/>
      <c r="AVW4" s="25"/>
      <c r="AVY4" s="25"/>
      <c r="AWA4" s="25"/>
      <c r="AWC4" s="25"/>
      <c r="AWE4" s="25"/>
      <c r="AWG4" s="25"/>
      <c r="AWI4" s="25"/>
      <c r="AWK4" s="25"/>
      <c r="AWM4" s="25"/>
      <c r="AWO4" s="25"/>
      <c r="AWQ4" s="25"/>
      <c r="AWS4" s="25"/>
      <c r="AWU4" s="25"/>
      <c r="AWW4" s="25"/>
      <c r="AWY4" s="25"/>
      <c r="AXA4" s="25"/>
      <c r="AXC4" s="25"/>
      <c r="AXE4" s="25"/>
      <c r="AXG4" s="25"/>
      <c r="AXI4" s="25"/>
      <c r="AXK4" s="25"/>
      <c r="AXM4" s="25"/>
      <c r="AXO4" s="25"/>
      <c r="AXQ4" s="25"/>
      <c r="AXS4" s="25"/>
      <c r="AXU4" s="25"/>
      <c r="AXW4" s="25"/>
      <c r="AXY4" s="25"/>
      <c r="AYA4" s="25"/>
      <c r="AYC4" s="25"/>
      <c r="AYE4" s="25"/>
      <c r="AYG4" s="25"/>
      <c r="AYI4" s="25"/>
      <c r="AYK4" s="25"/>
      <c r="AYM4" s="25"/>
      <c r="AYO4" s="25"/>
      <c r="AYQ4" s="25"/>
      <c r="AYS4" s="25"/>
      <c r="AYU4" s="25"/>
      <c r="AYW4" s="25"/>
      <c r="AYY4" s="25"/>
      <c r="AZA4" s="25"/>
      <c r="AZC4" s="25"/>
      <c r="AZE4" s="25"/>
      <c r="AZG4" s="25"/>
      <c r="AZI4" s="25"/>
      <c r="AZK4" s="25"/>
      <c r="AZM4" s="25"/>
      <c r="AZO4" s="25"/>
      <c r="AZQ4" s="25"/>
      <c r="AZS4" s="25"/>
      <c r="AZU4" s="25"/>
      <c r="AZW4" s="25"/>
      <c r="AZY4" s="25"/>
      <c r="BAA4" s="25"/>
      <c r="BAC4" s="25"/>
      <c r="BAE4" s="25"/>
      <c r="BAG4" s="25"/>
      <c r="BAI4" s="25"/>
      <c r="BAK4" s="25"/>
      <c r="BAM4" s="25"/>
      <c r="BAO4" s="25"/>
      <c r="BAQ4" s="25"/>
      <c r="BAS4" s="25"/>
      <c r="BAU4" s="25"/>
      <c r="BAW4" s="25"/>
      <c r="BAY4" s="25"/>
      <c r="BBA4" s="25"/>
      <c r="BBC4" s="25"/>
      <c r="BBE4" s="25"/>
      <c r="BBG4" s="25"/>
      <c r="BBI4" s="25"/>
      <c r="BBK4" s="25"/>
      <c r="BBM4" s="25"/>
      <c r="BBO4" s="25"/>
      <c r="BBQ4" s="25"/>
      <c r="BBS4" s="25"/>
      <c r="BBU4" s="25"/>
      <c r="BBW4" s="25"/>
      <c r="BBY4" s="25"/>
      <c r="BCA4" s="25"/>
      <c r="BCC4" s="25"/>
      <c r="BCE4" s="25"/>
      <c r="BCG4" s="25"/>
      <c r="BCI4" s="25"/>
      <c r="BCK4" s="25"/>
      <c r="BCM4" s="25"/>
      <c r="BCO4" s="25"/>
      <c r="BCQ4" s="25"/>
      <c r="BCS4" s="25"/>
      <c r="BCU4" s="25"/>
      <c r="BCW4" s="25"/>
      <c r="BCY4" s="25"/>
      <c r="BDA4" s="25"/>
      <c r="BDC4" s="25"/>
      <c r="BDE4" s="25"/>
      <c r="BDG4" s="25"/>
      <c r="BDI4" s="25"/>
      <c r="BDK4" s="25"/>
      <c r="BDM4" s="25"/>
      <c r="BDO4" s="25"/>
      <c r="BDQ4" s="25"/>
      <c r="BDS4" s="25"/>
      <c r="BDU4" s="25"/>
      <c r="BDW4" s="25"/>
      <c r="BDY4" s="25"/>
      <c r="BEA4" s="25"/>
      <c r="BEC4" s="25"/>
      <c r="BEE4" s="25"/>
      <c r="BEG4" s="25"/>
      <c r="BEI4" s="25"/>
      <c r="BEK4" s="25"/>
      <c r="BEM4" s="25"/>
      <c r="BEO4" s="25"/>
      <c r="BEQ4" s="25"/>
      <c r="BES4" s="25"/>
      <c r="BEU4" s="25"/>
      <c r="BEW4" s="25"/>
      <c r="BEY4" s="25"/>
      <c r="BFA4" s="25"/>
      <c r="BFC4" s="25"/>
      <c r="BFE4" s="25"/>
      <c r="BFG4" s="25"/>
      <c r="BFI4" s="25"/>
      <c r="BFK4" s="25"/>
      <c r="BFM4" s="25"/>
      <c r="BFO4" s="25"/>
      <c r="BFQ4" s="25"/>
      <c r="BFS4" s="25"/>
      <c r="BFU4" s="25"/>
      <c r="BFW4" s="25"/>
      <c r="BFY4" s="25"/>
      <c r="BGA4" s="25"/>
      <c r="BGC4" s="25"/>
      <c r="BGE4" s="25"/>
      <c r="BGG4" s="25"/>
      <c r="BGI4" s="25"/>
      <c r="BGK4" s="25"/>
      <c r="BGM4" s="25"/>
      <c r="BGO4" s="25"/>
      <c r="BGQ4" s="25"/>
      <c r="BGS4" s="25"/>
      <c r="BGU4" s="25"/>
      <c r="BGW4" s="25"/>
      <c r="BGY4" s="25"/>
      <c r="BHA4" s="25"/>
      <c r="BHC4" s="25"/>
      <c r="BHE4" s="25"/>
      <c r="BHG4" s="25"/>
      <c r="BHI4" s="25"/>
      <c r="BHK4" s="25"/>
      <c r="BHM4" s="25"/>
      <c r="BHO4" s="25"/>
      <c r="BHQ4" s="25"/>
      <c r="BHS4" s="25"/>
      <c r="BHU4" s="25"/>
      <c r="BHW4" s="25"/>
      <c r="BHY4" s="25"/>
      <c r="BIA4" s="25"/>
      <c r="BIC4" s="25"/>
      <c r="BIE4" s="25"/>
      <c r="BIG4" s="25"/>
      <c r="BII4" s="25"/>
      <c r="BIK4" s="25"/>
      <c r="BIM4" s="25"/>
      <c r="BIO4" s="25"/>
      <c r="BIQ4" s="25"/>
      <c r="BIS4" s="25"/>
      <c r="BIU4" s="25"/>
      <c r="BIW4" s="25"/>
      <c r="BIY4" s="25"/>
      <c r="BJA4" s="25"/>
      <c r="BJC4" s="25"/>
      <c r="BJE4" s="25"/>
      <c r="BJG4" s="25"/>
      <c r="BJI4" s="25"/>
      <c r="BJK4" s="25"/>
      <c r="BJM4" s="25"/>
      <c r="BJO4" s="25"/>
      <c r="BJQ4" s="25"/>
      <c r="BJS4" s="25"/>
      <c r="BJU4" s="25"/>
      <c r="BJW4" s="25"/>
      <c r="BJY4" s="25"/>
      <c r="BKA4" s="25"/>
      <c r="BKC4" s="25"/>
      <c r="BKE4" s="25"/>
      <c r="BKG4" s="25"/>
      <c r="BKI4" s="25"/>
      <c r="BKK4" s="25"/>
      <c r="BKM4" s="25"/>
      <c r="BKO4" s="25"/>
      <c r="BKQ4" s="25"/>
      <c r="BKS4" s="25"/>
      <c r="BKU4" s="25"/>
      <c r="BKW4" s="25"/>
      <c r="BKY4" s="25"/>
      <c r="BLA4" s="25"/>
      <c r="BLC4" s="25"/>
      <c r="BLE4" s="25"/>
      <c r="BLG4" s="25"/>
      <c r="BLI4" s="25"/>
      <c r="BLK4" s="25"/>
      <c r="BLM4" s="25"/>
      <c r="BLO4" s="25"/>
      <c r="BLQ4" s="25"/>
      <c r="BLS4" s="25"/>
      <c r="BLU4" s="25"/>
      <c r="BLW4" s="25"/>
      <c r="BLY4" s="25"/>
      <c r="BMA4" s="25"/>
      <c r="BMC4" s="25"/>
      <c r="BME4" s="25"/>
      <c r="BMG4" s="25"/>
      <c r="BMI4" s="25"/>
      <c r="BMK4" s="25"/>
      <c r="BMM4" s="25"/>
      <c r="BMO4" s="25"/>
      <c r="BMQ4" s="25"/>
      <c r="BMS4" s="25"/>
      <c r="BMU4" s="25"/>
      <c r="BMW4" s="25"/>
      <c r="BMY4" s="25"/>
      <c r="BNA4" s="25"/>
      <c r="BNC4" s="25"/>
      <c r="BNE4" s="25"/>
      <c r="BNG4" s="25"/>
      <c r="BNI4" s="25"/>
      <c r="BNK4" s="25"/>
      <c r="BNM4" s="25"/>
      <c r="BNO4" s="25"/>
      <c r="BNQ4" s="25"/>
      <c r="BNS4" s="25"/>
      <c r="BNU4" s="25"/>
      <c r="BNW4" s="25"/>
      <c r="BNY4" s="25"/>
      <c r="BOA4" s="25"/>
      <c r="BOC4" s="25"/>
      <c r="BOE4" s="25"/>
      <c r="BOG4" s="25"/>
      <c r="BOI4" s="25"/>
      <c r="BOK4" s="25"/>
      <c r="BOM4" s="25"/>
      <c r="BOO4" s="25"/>
      <c r="BOQ4" s="25"/>
      <c r="BOS4" s="25"/>
      <c r="BOU4" s="25"/>
      <c r="BOW4" s="25"/>
      <c r="BOY4" s="25"/>
      <c r="BPA4" s="25"/>
      <c r="BPC4" s="25"/>
      <c r="BPE4" s="25"/>
      <c r="BPG4" s="25"/>
      <c r="BPI4" s="25"/>
      <c r="BPK4" s="25"/>
      <c r="BPM4" s="25"/>
      <c r="BPO4" s="25"/>
      <c r="BPQ4" s="25"/>
      <c r="BPS4" s="25"/>
      <c r="BPU4" s="25"/>
      <c r="BPW4" s="25"/>
      <c r="BPY4" s="25"/>
      <c r="BQA4" s="25"/>
      <c r="BQC4" s="25"/>
      <c r="BQE4" s="25"/>
      <c r="BQG4" s="25"/>
      <c r="BQI4" s="25"/>
      <c r="BQK4" s="25"/>
      <c r="BQM4" s="25"/>
      <c r="BQO4" s="25"/>
      <c r="BQQ4" s="25"/>
      <c r="BQS4" s="25"/>
      <c r="BQU4" s="25"/>
      <c r="BQW4" s="25"/>
      <c r="BQY4" s="25"/>
      <c r="BRA4" s="25"/>
      <c r="BRC4" s="25"/>
      <c r="BRE4" s="25"/>
      <c r="BRG4" s="25"/>
      <c r="BRI4" s="25"/>
      <c r="BRK4" s="25"/>
      <c r="BRM4" s="25"/>
      <c r="BRO4" s="25"/>
      <c r="BRQ4" s="25"/>
      <c r="BRS4" s="25"/>
      <c r="BRU4" s="25"/>
      <c r="BRW4" s="25"/>
      <c r="BRY4" s="25"/>
      <c r="BSA4" s="25"/>
      <c r="BSC4" s="25"/>
      <c r="BSE4" s="25"/>
      <c r="BSG4" s="25"/>
      <c r="BSI4" s="25"/>
      <c r="BSK4" s="25"/>
      <c r="BSM4" s="25"/>
      <c r="BSO4" s="25"/>
      <c r="BSQ4" s="25"/>
      <c r="BSS4" s="25"/>
      <c r="BSU4" s="25"/>
      <c r="BSW4" s="25"/>
      <c r="BSY4" s="25"/>
      <c r="BTA4" s="25"/>
      <c r="BTC4" s="25"/>
      <c r="BTE4" s="25"/>
      <c r="BTG4" s="25"/>
      <c r="BTI4" s="25"/>
      <c r="BTK4" s="25"/>
      <c r="BTM4" s="25"/>
      <c r="BTO4" s="25"/>
      <c r="BTQ4" s="25"/>
      <c r="BTS4" s="25"/>
      <c r="BTU4" s="25"/>
      <c r="BTW4" s="25"/>
      <c r="BTY4" s="25"/>
      <c r="BUA4" s="25"/>
      <c r="BUC4" s="25"/>
      <c r="BUE4" s="25"/>
      <c r="BUG4" s="25"/>
      <c r="BUI4" s="25"/>
      <c r="BUK4" s="25"/>
      <c r="BUM4" s="25"/>
      <c r="BUO4" s="25"/>
      <c r="BUQ4" s="25"/>
      <c r="BUS4" s="25"/>
      <c r="BUU4" s="25"/>
      <c r="BUW4" s="25"/>
      <c r="BUY4" s="25"/>
      <c r="BVA4" s="25"/>
      <c r="BVC4" s="25"/>
      <c r="BVE4" s="25"/>
      <c r="BVG4" s="25"/>
      <c r="BVI4" s="25"/>
      <c r="BVK4" s="25"/>
      <c r="BVM4" s="25"/>
      <c r="BVO4" s="25"/>
      <c r="BVQ4" s="25"/>
      <c r="BVS4" s="25"/>
      <c r="BVU4" s="25"/>
      <c r="BVW4" s="25"/>
      <c r="BVY4" s="25"/>
      <c r="BWA4" s="25"/>
      <c r="BWC4" s="25"/>
      <c r="BWE4" s="25"/>
      <c r="BWG4" s="25"/>
      <c r="BWI4" s="25"/>
      <c r="BWK4" s="25"/>
      <c r="BWM4" s="25"/>
      <c r="BWO4" s="25"/>
      <c r="BWQ4" s="25"/>
      <c r="BWS4" s="25"/>
      <c r="BWU4" s="25"/>
      <c r="BWW4" s="25"/>
      <c r="BWY4" s="25"/>
      <c r="BXA4" s="25"/>
      <c r="BXC4" s="25"/>
      <c r="BXE4" s="25"/>
      <c r="BXG4" s="25"/>
      <c r="BXI4" s="25"/>
      <c r="BXK4" s="25"/>
      <c r="BXM4" s="25"/>
      <c r="BXO4" s="25"/>
      <c r="BXQ4" s="25"/>
      <c r="BXS4" s="25"/>
      <c r="BXU4" s="25"/>
      <c r="BXW4" s="25"/>
      <c r="BXY4" s="25"/>
      <c r="BYA4" s="25"/>
      <c r="BYC4" s="25"/>
      <c r="BYE4" s="25"/>
      <c r="BYG4" s="25"/>
      <c r="BYI4" s="25"/>
      <c r="BYK4" s="25"/>
      <c r="BYM4" s="25"/>
      <c r="BYO4" s="25"/>
      <c r="BYQ4" s="25"/>
      <c r="BYS4" s="25"/>
      <c r="BYU4" s="25"/>
      <c r="BYW4" s="25"/>
      <c r="BYY4" s="25"/>
      <c r="BZA4" s="25"/>
      <c r="BZC4" s="25"/>
      <c r="BZE4" s="25"/>
      <c r="BZG4" s="25"/>
      <c r="BZI4" s="25"/>
      <c r="BZK4" s="25"/>
      <c r="BZM4" s="25"/>
      <c r="BZO4" s="25"/>
      <c r="BZQ4" s="25"/>
      <c r="BZS4" s="25"/>
      <c r="BZU4" s="25"/>
      <c r="BZW4" s="25"/>
      <c r="BZY4" s="25"/>
      <c r="CAA4" s="25"/>
      <c r="CAC4" s="25"/>
      <c r="CAE4" s="25"/>
      <c r="CAG4" s="25"/>
      <c r="CAI4" s="25"/>
      <c r="CAK4" s="25"/>
      <c r="CAM4" s="25"/>
      <c r="CAO4" s="25"/>
      <c r="CAQ4" s="25"/>
      <c r="CAS4" s="25"/>
      <c r="CAU4" s="25"/>
      <c r="CAW4" s="25"/>
      <c r="CAY4" s="25"/>
      <c r="CBA4" s="25"/>
      <c r="CBC4" s="25"/>
      <c r="CBE4" s="25"/>
      <c r="CBG4" s="25"/>
      <c r="CBI4" s="25"/>
      <c r="CBK4" s="25"/>
      <c r="CBM4" s="25"/>
      <c r="CBO4" s="25"/>
      <c r="CBQ4" s="25"/>
      <c r="CBS4" s="25"/>
      <c r="CBU4" s="25"/>
      <c r="CBW4" s="25"/>
      <c r="CBY4" s="25"/>
      <c r="CCA4" s="25"/>
      <c r="CCC4" s="25"/>
      <c r="CCE4" s="25"/>
      <c r="CCG4" s="25"/>
      <c r="CCI4" s="25"/>
      <c r="CCK4" s="25"/>
      <c r="CCM4" s="25"/>
      <c r="CCO4" s="25"/>
      <c r="CCQ4" s="25"/>
      <c r="CCS4" s="25"/>
      <c r="CCU4" s="25"/>
      <c r="CCW4" s="25"/>
      <c r="CCY4" s="25"/>
      <c r="CDA4" s="25"/>
      <c r="CDC4" s="25"/>
      <c r="CDE4" s="25"/>
      <c r="CDG4" s="25"/>
      <c r="CDI4" s="25"/>
      <c r="CDK4" s="25"/>
      <c r="CDM4" s="25"/>
      <c r="CDO4" s="25"/>
      <c r="CDQ4" s="25"/>
      <c r="CDS4" s="25"/>
      <c r="CDU4" s="25"/>
      <c r="CDW4" s="25"/>
      <c r="CDY4" s="25"/>
      <c r="CEA4" s="25"/>
      <c r="CEC4" s="25"/>
      <c r="CEE4" s="25"/>
      <c r="CEG4" s="25"/>
      <c r="CEI4" s="25"/>
      <c r="CEK4" s="25"/>
      <c r="CEM4" s="25"/>
      <c r="CEO4" s="25"/>
      <c r="CEQ4" s="25"/>
      <c r="CES4" s="25"/>
      <c r="CEU4" s="25"/>
      <c r="CEW4" s="25"/>
      <c r="CEY4" s="25"/>
      <c r="CFA4" s="25"/>
      <c r="CFC4" s="25"/>
      <c r="CFE4" s="25"/>
      <c r="CFG4" s="25"/>
      <c r="CFI4" s="25"/>
      <c r="CFK4" s="25"/>
      <c r="CFM4" s="25"/>
      <c r="CFO4" s="25"/>
      <c r="CFQ4" s="25"/>
      <c r="CFS4" s="25"/>
      <c r="CFU4" s="25"/>
      <c r="CFW4" s="25"/>
      <c r="CFY4" s="25"/>
      <c r="CGA4" s="25"/>
      <c r="CGC4" s="25"/>
      <c r="CGE4" s="25"/>
      <c r="CGG4" s="25"/>
      <c r="CGI4" s="25"/>
      <c r="CGK4" s="25"/>
      <c r="CGM4" s="25"/>
      <c r="CGO4" s="25"/>
      <c r="CGQ4" s="25"/>
      <c r="CGS4" s="25"/>
      <c r="CGU4" s="25"/>
      <c r="CGW4" s="25"/>
      <c r="CGY4" s="25"/>
      <c r="CHA4" s="25"/>
      <c r="CHC4" s="25"/>
      <c r="CHE4" s="25"/>
      <c r="CHG4" s="25"/>
      <c r="CHI4" s="25"/>
      <c r="CHK4" s="25"/>
      <c r="CHM4" s="25"/>
      <c r="CHO4" s="25"/>
      <c r="CHQ4" s="25"/>
      <c r="CHS4" s="25"/>
      <c r="CHU4" s="25"/>
      <c r="CHW4" s="25"/>
      <c r="CHY4" s="25"/>
      <c r="CIA4" s="25"/>
      <c r="CIC4" s="25"/>
      <c r="CIE4" s="25"/>
      <c r="CIG4" s="25"/>
      <c r="CII4" s="25"/>
      <c r="CIK4" s="25"/>
      <c r="CIM4" s="25"/>
      <c r="CIO4" s="25"/>
      <c r="CIQ4" s="25"/>
      <c r="CIS4" s="25"/>
      <c r="CIU4" s="25"/>
      <c r="CIW4" s="25"/>
      <c r="CIY4" s="25"/>
      <c r="CJA4" s="25"/>
      <c r="CJC4" s="25"/>
      <c r="CJE4" s="25"/>
      <c r="CJG4" s="25"/>
      <c r="CJI4" s="25"/>
      <c r="CJK4" s="25"/>
      <c r="CJM4" s="25"/>
      <c r="CJO4" s="25"/>
      <c r="CJQ4" s="25"/>
      <c r="CJS4" s="25"/>
      <c r="CJU4" s="25"/>
      <c r="CJW4" s="25"/>
      <c r="CJY4" s="25"/>
      <c r="CKA4" s="25"/>
      <c r="CKC4" s="25"/>
      <c r="CKE4" s="25"/>
      <c r="CKG4" s="25"/>
      <c r="CKI4" s="25"/>
      <c r="CKK4" s="25"/>
      <c r="CKM4" s="25"/>
      <c r="CKO4" s="25"/>
      <c r="CKQ4" s="25"/>
      <c r="CKS4" s="25"/>
      <c r="CKU4" s="25"/>
      <c r="CKW4" s="25"/>
      <c r="CKY4" s="25"/>
      <c r="CLA4" s="25"/>
      <c r="CLC4" s="25"/>
      <c r="CLE4" s="25"/>
      <c r="CLG4" s="25"/>
      <c r="CLI4" s="25"/>
      <c r="CLK4" s="25"/>
      <c r="CLM4" s="25"/>
      <c r="CLO4" s="25"/>
      <c r="CLQ4" s="25"/>
      <c r="CLS4" s="25"/>
      <c r="CLU4" s="25"/>
      <c r="CLW4" s="25"/>
      <c r="CLY4" s="25"/>
      <c r="CMA4" s="25"/>
      <c r="CMC4" s="25"/>
      <c r="CME4" s="25"/>
      <c r="CMG4" s="25"/>
      <c r="CMI4" s="25"/>
      <c r="CMK4" s="25"/>
      <c r="CMM4" s="25"/>
      <c r="CMO4" s="25"/>
      <c r="CMQ4" s="25"/>
      <c r="CMS4" s="25"/>
      <c r="CMU4" s="25"/>
      <c r="CMW4" s="25"/>
      <c r="CMY4" s="25"/>
      <c r="CNA4" s="25"/>
      <c r="CNC4" s="25"/>
      <c r="CNE4" s="25"/>
      <c r="CNG4" s="25"/>
      <c r="CNI4" s="25"/>
      <c r="CNK4" s="25"/>
      <c r="CNM4" s="25"/>
      <c r="CNO4" s="25"/>
      <c r="CNQ4" s="25"/>
      <c r="CNS4" s="25"/>
      <c r="CNU4" s="25"/>
      <c r="CNW4" s="25"/>
      <c r="CNY4" s="25"/>
      <c r="COA4" s="25"/>
      <c r="COC4" s="25"/>
      <c r="COE4" s="25"/>
      <c r="COG4" s="25"/>
      <c r="COI4" s="25"/>
      <c r="COK4" s="25"/>
      <c r="COM4" s="25"/>
      <c r="COO4" s="25"/>
      <c r="COQ4" s="25"/>
      <c r="COS4" s="25"/>
      <c r="COU4" s="25"/>
      <c r="COW4" s="25"/>
      <c r="COY4" s="25"/>
      <c r="CPA4" s="25"/>
      <c r="CPC4" s="25"/>
      <c r="CPE4" s="25"/>
      <c r="CPG4" s="25"/>
      <c r="CPI4" s="25"/>
      <c r="CPK4" s="25"/>
      <c r="CPM4" s="25"/>
      <c r="CPO4" s="25"/>
      <c r="CPQ4" s="25"/>
      <c r="CPS4" s="25"/>
      <c r="CPU4" s="25"/>
      <c r="CPW4" s="25"/>
      <c r="CPY4" s="25"/>
      <c r="CQA4" s="25"/>
      <c r="CQC4" s="25"/>
      <c r="CQE4" s="25"/>
      <c r="CQG4" s="25"/>
      <c r="CQI4" s="25"/>
      <c r="CQK4" s="25"/>
      <c r="CQM4" s="25"/>
      <c r="CQO4" s="25"/>
      <c r="CQQ4" s="25"/>
      <c r="CQS4" s="25"/>
      <c r="CQU4" s="25"/>
      <c r="CQW4" s="25"/>
      <c r="CQY4" s="25"/>
      <c r="CRA4" s="25"/>
      <c r="CRC4" s="25"/>
      <c r="CRE4" s="25"/>
      <c r="CRG4" s="25"/>
      <c r="CRI4" s="25"/>
      <c r="CRK4" s="25"/>
      <c r="CRM4" s="25"/>
      <c r="CRO4" s="25"/>
      <c r="CRQ4" s="25"/>
      <c r="CRS4" s="25"/>
      <c r="CRU4" s="25"/>
      <c r="CRW4" s="25"/>
      <c r="CRY4" s="25"/>
      <c r="CSA4" s="25"/>
      <c r="CSC4" s="25"/>
      <c r="CSE4" s="25"/>
      <c r="CSG4" s="25"/>
      <c r="CSI4" s="25"/>
      <c r="CSK4" s="25"/>
      <c r="CSM4" s="25"/>
      <c r="CSO4" s="25"/>
      <c r="CSQ4" s="25"/>
      <c r="CSS4" s="25"/>
      <c r="CSU4" s="25"/>
      <c r="CSW4" s="25"/>
      <c r="CSY4" s="25"/>
      <c r="CTA4" s="25"/>
      <c r="CTC4" s="25"/>
      <c r="CTE4" s="25"/>
      <c r="CTG4" s="25"/>
      <c r="CTI4" s="25"/>
      <c r="CTK4" s="25"/>
      <c r="CTM4" s="25"/>
      <c r="CTO4" s="25"/>
      <c r="CTQ4" s="25"/>
      <c r="CTS4" s="25"/>
      <c r="CTU4" s="25"/>
      <c r="CTW4" s="25"/>
      <c r="CTY4" s="25"/>
      <c r="CUA4" s="25"/>
      <c r="CUC4" s="25"/>
      <c r="CUE4" s="25"/>
      <c r="CUG4" s="25"/>
      <c r="CUI4" s="25"/>
      <c r="CUK4" s="25"/>
      <c r="CUM4" s="25"/>
      <c r="CUO4" s="25"/>
      <c r="CUQ4" s="25"/>
      <c r="CUS4" s="25"/>
      <c r="CUU4" s="25"/>
      <c r="CUW4" s="25"/>
      <c r="CUY4" s="25"/>
      <c r="CVA4" s="25"/>
      <c r="CVC4" s="25"/>
      <c r="CVE4" s="25"/>
      <c r="CVG4" s="25"/>
      <c r="CVI4" s="25"/>
      <c r="CVK4" s="25"/>
      <c r="CVM4" s="25"/>
      <c r="CVO4" s="25"/>
      <c r="CVQ4" s="25"/>
      <c r="CVS4" s="25"/>
      <c r="CVU4" s="25"/>
      <c r="CVW4" s="25"/>
      <c r="CVY4" s="25"/>
      <c r="CWA4" s="25"/>
      <c r="CWC4" s="25"/>
      <c r="CWE4" s="25"/>
      <c r="CWG4" s="25"/>
      <c r="CWI4" s="25"/>
      <c r="CWK4" s="25"/>
      <c r="CWM4" s="25"/>
      <c r="CWO4" s="25"/>
      <c r="CWQ4" s="25"/>
      <c r="CWS4" s="25"/>
      <c r="CWU4" s="25"/>
      <c r="CWW4" s="25"/>
      <c r="CWY4" s="25"/>
      <c r="CXA4" s="25"/>
      <c r="CXC4" s="25"/>
      <c r="CXE4" s="25"/>
      <c r="CXG4" s="25"/>
      <c r="CXI4" s="25"/>
      <c r="CXK4" s="25"/>
      <c r="CXM4" s="25"/>
      <c r="CXO4" s="25"/>
      <c r="CXQ4" s="25"/>
      <c r="CXS4" s="25"/>
      <c r="CXU4" s="25"/>
      <c r="CXW4" s="25"/>
      <c r="CXY4" s="25"/>
      <c r="CYA4" s="25"/>
      <c r="CYC4" s="25"/>
      <c r="CYE4" s="25"/>
      <c r="CYG4" s="25"/>
      <c r="CYI4" s="25"/>
      <c r="CYK4" s="25"/>
      <c r="CYM4" s="25"/>
      <c r="CYO4" s="25"/>
      <c r="CYQ4" s="25"/>
      <c r="CYS4" s="25"/>
      <c r="CYU4" s="25"/>
      <c r="CYW4" s="25"/>
      <c r="CYY4" s="25"/>
      <c r="CZA4" s="25"/>
      <c r="CZC4" s="25"/>
      <c r="CZE4" s="25"/>
      <c r="CZG4" s="25"/>
      <c r="CZI4" s="25"/>
      <c r="CZK4" s="25"/>
      <c r="CZM4" s="25"/>
      <c r="CZO4" s="25"/>
      <c r="CZQ4" s="25"/>
      <c r="CZS4" s="25"/>
      <c r="CZU4" s="25"/>
      <c r="CZW4" s="25"/>
      <c r="CZY4" s="25"/>
      <c r="DAA4" s="25"/>
      <c r="DAC4" s="25"/>
      <c r="DAE4" s="25"/>
      <c r="DAG4" s="25"/>
      <c r="DAI4" s="25"/>
      <c r="DAK4" s="25"/>
      <c r="DAM4" s="25"/>
      <c r="DAO4" s="25"/>
      <c r="DAQ4" s="25"/>
      <c r="DAS4" s="25"/>
      <c r="DAU4" s="25"/>
      <c r="DAW4" s="25"/>
      <c r="DAY4" s="25"/>
      <c r="DBA4" s="25"/>
      <c r="DBC4" s="25"/>
      <c r="DBE4" s="25"/>
      <c r="DBG4" s="25"/>
      <c r="DBI4" s="25"/>
      <c r="DBK4" s="25"/>
      <c r="DBM4" s="25"/>
      <c r="DBO4" s="25"/>
      <c r="DBQ4" s="25"/>
      <c r="DBS4" s="25"/>
      <c r="DBU4" s="25"/>
      <c r="DBW4" s="25"/>
      <c r="DBY4" s="25"/>
      <c r="DCA4" s="25"/>
      <c r="DCC4" s="25"/>
      <c r="DCE4" s="25"/>
      <c r="DCG4" s="25"/>
      <c r="DCI4" s="25"/>
      <c r="DCK4" s="25"/>
      <c r="DCM4" s="25"/>
      <c r="DCO4" s="25"/>
      <c r="DCQ4" s="25"/>
      <c r="DCS4" s="25"/>
      <c r="DCU4" s="25"/>
      <c r="DCW4" s="25"/>
      <c r="DCY4" s="25"/>
      <c r="DDA4" s="25"/>
      <c r="DDC4" s="25"/>
      <c r="DDE4" s="25"/>
      <c r="DDG4" s="25"/>
      <c r="DDI4" s="25"/>
      <c r="DDK4" s="25"/>
      <c r="DDM4" s="25"/>
      <c r="DDO4" s="25"/>
      <c r="DDQ4" s="25"/>
      <c r="DDS4" s="25"/>
      <c r="DDU4" s="25"/>
      <c r="DDW4" s="25"/>
      <c r="DDY4" s="25"/>
      <c r="DEA4" s="25"/>
      <c r="DEC4" s="25"/>
      <c r="DEE4" s="25"/>
      <c r="DEG4" s="25"/>
      <c r="DEI4" s="25"/>
      <c r="DEK4" s="25"/>
      <c r="DEM4" s="25"/>
      <c r="DEO4" s="25"/>
      <c r="DEQ4" s="25"/>
      <c r="DES4" s="25"/>
      <c r="DEU4" s="25"/>
      <c r="DEW4" s="25"/>
      <c r="DEY4" s="25"/>
      <c r="DFA4" s="25"/>
      <c r="DFC4" s="25"/>
      <c r="DFE4" s="25"/>
      <c r="DFG4" s="25"/>
      <c r="DFI4" s="25"/>
      <c r="DFK4" s="25"/>
      <c r="DFM4" s="25"/>
      <c r="DFO4" s="25"/>
      <c r="DFQ4" s="25"/>
      <c r="DFS4" s="25"/>
      <c r="DFU4" s="25"/>
      <c r="DFW4" s="25"/>
      <c r="DFY4" s="25"/>
      <c r="DGA4" s="25"/>
      <c r="DGC4" s="25"/>
      <c r="DGE4" s="25"/>
      <c r="DGG4" s="25"/>
      <c r="DGI4" s="25"/>
      <c r="DGK4" s="25"/>
      <c r="DGM4" s="25"/>
      <c r="DGO4" s="25"/>
      <c r="DGQ4" s="25"/>
      <c r="DGS4" s="25"/>
      <c r="DGU4" s="25"/>
      <c r="DGW4" s="25"/>
      <c r="DGY4" s="25"/>
      <c r="DHA4" s="25"/>
      <c r="DHC4" s="25"/>
      <c r="DHE4" s="25"/>
      <c r="DHG4" s="25"/>
      <c r="DHI4" s="25"/>
      <c r="DHK4" s="25"/>
      <c r="DHM4" s="25"/>
      <c r="DHO4" s="25"/>
      <c r="DHQ4" s="25"/>
      <c r="DHS4" s="25"/>
      <c r="DHU4" s="25"/>
      <c r="DHW4" s="25"/>
      <c r="DHY4" s="25"/>
      <c r="DIA4" s="25"/>
      <c r="DIC4" s="25"/>
      <c r="DIE4" s="25"/>
      <c r="DIG4" s="25"/>
      <c r="DII4" s="25"/>
      <c r="DIK4" s="25"/>
      <c r="DIM4" s="25"/>
      <c r="DIO4" s="25"/>
      <c r="DIQ4" s="25"/>
      <c r="DIS4" s="25"/>
      <c r="DIU4" s="25"/>
      <c r="DIW4" s="25"/>
      <c r="DIY4" s="25"/>
      <c r="DJA4" s="25"/>
      <c r="DJC4" s="25"/>
      <c r="DJE4" s="25"/>
      <c r="DJG4" s="25"/>
      <c r="DJI4" s="25"/>
      <c r="DJK4" s="25"/>
      <c r="DJM4" s="25"/>
      <c r="DJO4" s="25"/>
      <c r="DJQ4" s="25"/>
      <c r="DJS4" s="25"/>
      <c r="DJU4" s="25"/>
      <c r="DJW4" s="25"/>
      <c r="DJY4" s="25"/>
      <c r="DKA4" s="25"/>
      <c r="DKC4" s="25"/>
      <c r="DKE4" s="25"/>
      <c r="DKG4" s="25"/>
      <c r="DKI4" s="25"/>
      <c r="DKK4" s="25"/>
      <c r="DKM4" s="25"/>
      <c r="DKO4" s="25"/>
      <c r="DKQ4" s="25"/>
      <c r="DKS4" s="25"/>
      <c r="DKU4" s="25"/>
      <c r="DKW4" s="25"/>
      <c r="DKY4" s="25"/>
      <c r="DLA4" s="25"/>
      <c r="DLC4" s="25"/>
      <c r="DLE4" s="25"/>
      <c r="DLG4" s="25"/>
      <c r="DLI4" s="25"/>
      <c r="DLK4" s="25"/>
      <c r="DLM4" s="25"/>
      <c r="DLO4" s="25"/>
      <c r="DLQ4" s="25"/>
      <c r="DLS4" s="25"/>
      <c r="DLU4" s="25"/>
      <c r="DLW4" s="25"/>
      <c r="DLY4" s="25"/>
      <c r="DMA4" s="25"/>
      <c r="DMC4" s="25"/>
      <c r="DME4" s="25"/>
      <c r="DMG4" s="25"/>
      <c r="DMI4" s="25"/>
      <c r="DMK4" s="25"/>
      <c r="DMM4" s="25"/>
      <c r="DMO4" s="25"/>
      <c r="DMQ4" s="25"/>
      <c r="DMS4" s="25"/>
      <c r="DMU4" s="25"/>
      <c r="DMW4" s="25"/>
      <c r="DMY4" s="25"/>
      <c r="DNA4" s="25"/>
      <c r="DNC4" s="25"/>
      <c r="DNE4" s="25"/>
      <c r="DNG4" s="25"/>
      <c r="DNI4" s="25"/>
      <c r="DNK4" s="25"/>
      <c r="DNM4" s="25"/>
      <c r="DNO4" s="25"/>
      <c r="DNQ4" s="25"/>
      <c r="DNS4" s="25"/>
      <c r="DNU4" s="25"/>
      <c r="DNW4" s="25"/>
      <c r="DNY4" s="25"/>
      <c r="DOA4" s="25"/>
      <c r="DOC4" s="25"/>
      <c r="DOE4" s="25"/>
      <c r="DOG4" s="25"/>
      <c r="DOI4" s="25"/>
      <c r="DOK4" s="25"/>
      <c r="DOM4" s="25"/>
      <c r="DOO4" s="25"/>
      <c r="DOQ4" s="25"/>
      <c r="DOS4" s="25"/>
      <c r="DOU4" s="25"/>
      <c r="DOW4" s="25"/>
      <c r="DOY4" s="25"/>
      <c r="DPA4" s="25"/>
      <c r="DPC4" s="25"/>
      <c r="DPE4" s="25"/>
      <c r="DPG4" s="25"/>
      <c r="DPI4" s="25"/>
      <c r="DPK4" s="25"/>
      <c r="DPM4" s="25"/>
      <c r="DPO4" s="25"/>
      <c r="DPQ4" s="25"/>
      <c r="DPS4" s="25"/>
      <c r="DPU4" s="25"/>
      <c r="DPW4" s="25"/>
      <c r="DPY4" s="25"/>
      <c r="DQA4" s="25"/>
      <c r="DQC4" s="25"/>
      <c r="DQE4" s="25"/>
      <c r="DQG4" s="25"/>
      <c r="DQI4" s="25"/>
      <c r="DQK4" s="25"/>
      <c r="DQM4" s="25"/>
      <c r="DQO4" s="25"/>
      <c r="DQQ4" s="25"/>
      <c r="DQS4" s="25"/>
      <c r="DQU4" s="25"/>
      <c r="DQW4" s="25"/>
      <c r="DQY4" s="25"/>
      <c r="DRA4" s="25"/>
      <c r="DRC4" s="25"/>
      <c r="DRE4" s="25"/>
      <c r="DRG4" s="25"/>
      <c r="DRI4" s="25"/>
      <c r="DRK4" s="25"/>
      <c r="DRM4" s="25"/>
      <c r="DRO4" s="25"/>
      <c r="DRQ4" s="25"/>
      <c r="DRS4" s="25"/>
      <c r="DRU4" s="25"/>
      <c r="DRW4" s="25"/>
      <c r="DRY4" s="25"/>
      <c r="DSA4" s="25"/>
      <c r="DSC4" s="25"/>
      <c r="DSE4" s="25"/>
      <c r="DSG4" s="25"/>
      <c r="DSI4" s="25"/>
      <c r="DSK4" s="25"/>
      <c r="DSM4" s="25"/>
      <c r="DSO4" s="25"/>
      <c r="DSQ4" s="25"/>
      <c r="DSS4" s="25"/>
      <c r="DSU4" s="25"/>
      <c r="DSW4" s="25"/>
      <c r="DSY4" s="25"/>
      <c r="DTA4" s="25"/>
      <c r="DTC4" s="25"/>
      <c r="DTE4" s="25"/>
      <c r="DTG4" s="25"/>
      <c r="DTI4" s="25"/>
      <c r="DTK4" s="25"/>
      <c r="DTM4" s="25"/>
      <c r="DTO4" s="25"/>
      <c r="DTQ4" s="25"/>
      <c r="DTS4" s="25"/>
      <c r="DTU4" s="25"/>
      <c r="DTW4" s="25"/>
      <c r="DTY4" s="25"/>
      <c r="DUA4" s="25"/>
      <c r="DUC4" s="25"/>
      <c r="DUE4" s="25"/>
      <c r="DUG4" s="25"/>
      <c r="DUI4" s="25"/>
      <c r="DUK4" s="25"/>
      <c r="DUM4" s="25"/>
      <c r="DUO4" s="25"/>
      <c r="DUQ4" s="25"/>
      <c r="DUS4" s="25"/>
      <c r="DUU4" s="25"/>
      <c r="DUW4" s="25"/>
      <c r="DUY4" s="25"/>
      <c r="DVA4" s="25"/>
      <c r="DVC4" s="25"/>
      <c r="DVE4" s="25"/>
      <c r="DVG4" s="25"/>
      <c r="DVI4" s="25"/>
      <c r="DVK4" s="25"/>
      <c r="DVM4" s="25"/>
      <c r="DVO4" s="25"/>
      <c r="DVQ4" s="25"/>
      <c r="DVS4" s="25"/>
      <c r="DVU4" s="25"/>
      <c r="DVW4" s="25"/>
      <c r="DVY4" s="25"/>
      <c r="DWA4" s="25"/>
      <c r="DWC4" s="25"/>
      <c r="DWE4" s="25"/>
      <c r="DWG4" s="25"/>
      <c r="DWI4" s="25"/>
      <c r="DWK4" s="25"/>
      <c r="DWM4" s="25"/>
      <c r="DWO4" s="25"/>
      <c r="DWQ4" s="25"/>
      <c r="DWS4" s="25"/>
      <c r="DWU4" s="25"/>
      <c r="DWW4" s="25"/>
      <c r="DWY4" s="25"/>
      <c r="DXA4" s="25"/>
      <c r="DXC4" s="25"/>
      <c r="DXE4" s="25"/>
      <c r="DXG4" s="25"/>
      <c r="DXI4" s="25"/>
      <c r="DXK4" s="25"/>
      <c r="DXM4" s="25"/>
      <c r="DXO4" s="25"/>
      <c r="DXQ4" s="25"/>
      <c r="DXS4" s="25"/>
      <c r="DXU4" s="25"/>
      <c r="DXW4" s="25"/>
      <c r="DXY4" s="25"/>
      <c r="DYA4" s="25"/>
      <c r="DYC4" s="25"/>
      <c r="DYE4" s="25"/>
      <c r="DYG4" s="25"/>
      <c r="DYI4" s="25"/>
      <c r="DYK4" s="25"/>
      <c r="DYM4" s="25"/>
      <c r="DYO4" s="25"/>
      <c r="DYQ4" s="25"/>
      <c r="DYS4" s="25"/>
      <c r="DYU4" s="25"/>
      <c r="DYW4" s="25"/>
      <c r="DYY4" s="25"/>
      <c r="DZA4" s="25"/>
      <c r="DZC4" s="25"/>
      <c r="DZE4" s="25"/>
      <c r="DZG4" s="25"/>
      <c r="DZI4" s="25"/>
      <c r="DZK4" s="25"/>
      <c r="DZM4" s="25"/>
      <c r="DZO4" s="25"/>
      <c r="DZQ4" s="25"/>
      <c r="DZS4" s="25"/>
      <c r="DZU4" s="25"/>
      <c r="DZW4" s="25"/>
      <c r="DZY4" s="25"/>
      <c r="EAA4" s="25"/>
      <c r="EAC4" s="25"/>
      <c r="EAE4" s="25"/>
      <c r="EAG4" s="25"/>
      <c r="EAI4" s="25"/>
      <c r="EAK4" s="25"/>
      <c r="EAM4" s="25"/>
      <c r="EAO4" s="25"/>
      <c r="EAQ4" s="25"/>
      <c r="EAS4" s="25"/>
      <c r="EAU4" s="25"/>
      <c r="EAW4" s="25"/>
      <c r="EAY4" s="25"/>
      <c r="EBA4" s="25"/>
      <c r="EBC4" s="25"/>
      <c r="EBE4" s="25"/>
      <c r="EBG4" s="25"/>
      <c r="EBI4" s="25"/>
      <c r="EBK4" s="25"/>
      <c r="EBM4" s="25"/>
      <c r="EBO4" s="25"/>
      <c r="EBQ4" s="25"/>
      <c r="EBS4" s="25"/>
      <c r="EBU4" s="25"/>
      <c r="EBW4" s="25"/>
      <c r="EBY4" s="25"/>
      <c r="ECA4" s="25"/>
      <c r="ECC4" s="25"/>
      <c r="ECE4" s="25"/>
      <c r="ECG4" s="25"/>
      <c r="ECI4" s="25"/>
      <c r="ECK4" s="25"/>
      <c r="ECM4" s="25"/>
      <c r="ECO4" s="25"/>
      <c r="ECQ4" s="25"/>
      <c r="ECS4" s="25"/>
      <c r="ECU4" s="25"/>
      <c r="ECW4" s="25"/>
      <c r="ECY4" s="25"/>
      <c r="EDA4" s="25"/>
      <c r="EDC4" s="25"/>
      <c r="EDE4" s="25"/>
      <c r="EDG4" s="25"/>
      <c r="EDI4" s="25"/>
      <c r="EDK4" s="25"/>
      <c r="EDM4" s="25"/>
      <c r="EDO4" s="25"/>
      <c r="EDQ4" s="25"/>
      <c r="EDS4" s="25"/>
      <c r="EDU4" s="25"/>
      <c r="EDW4" s="25"/>
      <c r="EDY4" s="25"/>
      <c r="EEA4" s="25"/>
      <c r="EEC4" s="25"/>
      <c r="EEE4" s="25"/>
      <c r="EEG4" s="25"/>
      <c r="EEI4" s="25"/>
      <c r="EEK4" s="25"/>
      <c r="EEM4" s="25"/>
      <c r="EEO4" s="25"/>
      <c r="EEQ4" s="25"/>
      <c r="EES4" s="25"/>
      <c r="EEU4" s="25"/>
      <c r="EEW4" s="25"/>
      <c r="EEY4" s="25"/>
      <c r="EFA4" s="25"/>
      <c r="EFC4" s="25"/>
      <c r="EFE4" s="25"/>
      <c r="EFG4" s="25"/>
      <c r="EFI4" s="25"/>
      <c r="EFK4" s="25"/>
      <c r="EFM4" s="25"/>
      <c r="EFO4" s="25"/>
      <c r="EFQ4" s="25"/>
      <c r="EFS4" s="25"/>
      <c r="EFU4" s="25"/>
      <c r="EFW4" s="25"/>
      <c r="EFY4" s="25"/>
      <c r="EGA4" s="25"/>
      <c r="EGC4" s="25"/>
      <c r="EGE4" s="25"/>
      <c r="EGG4" s="25"/>
      <c r="EGI4" s="25"/>
      <c r="EGK4" s="25"/>
      <c r="EGM4" s="25"/>
      <c r="EGO4" s="25"/>
      <c r="EGQ4" s="25"/>
      <c r="EGS4" s="25"/>
      <c r="EGU4" s="25"/>
      <c r="EGW4" s="25"/>
      <c r="EGY4" s="25"/>
      <c r="EHA4" s="25"/>
      <c r="EHC4" s="25"/>
      <c r="EHE4" s="25"/>
      <c r="EHG4" s="25"/>
      <c r="EHI4" s="25"/>
      <c r="EHK4" s="25"/>
      <c r="EHM4" s="25"/>
      <c r="EHO4" s="25"/>
      <c r="EHQ4" s="25"/>
      <c r="EHS4" s="25"/>
      <c r="EHU4" s="25"/>
      <c r="EHW4" s="25"/>
      <c r="EHY4" s="25"/>
      <c r="EIA4" s="25"/>
      <c r="EIC4" s="25"/>
      <c r="EIE4" s="25"/>
      <c r="EIG4" s="25"/>
      <c r="EII4" s="25"/>
      <c r="EIK4" s="25"/>
      <c r="EIM4" s="25"/>
      <c r="EIO4" s="25"/>
      <c r="EIQ4" s="25"/>
      <c r="EIS4" s="25"/>
      <c r="EIU4" s="25"/>
      <c r="EIW4" s="25"/>
      <c r="EIY4" s="25"/>
      <c r="EJA4" s="25"/>
      <c r="EJC4" s="25"/>
      <c r="EJE4" s="25"/>
      <c r="EJG4" s="25"/>
      <c r="EJI4" s="25"/>
      <c r="EJK4" s="25"/>
      <c r="EJM4" s="25"/>
      <c r="EJO4" s="25"/>
      <c r="EJQ4" s="25"/>
      <c r="EJS4" s="25"/>
      <c r="EJU4" s="25"/>
      <c r="EJW4" s="25"/>
      <c r="EJY4" s="25"/>
      <c r="EKA4" s="25"/>
      <c r="EKC4" s="25"/>
      <c r="EKE4" s="25"/>
      <c r="EKG4" s="25"/>
      <c r="EKI4" s="25"/>
      <c r="EKK4" s="25"/>
      <c r="EKM4" s="25"/>
      <c r="EKO4" s="25"/>
      <c r="EKQ4" s="25"/>
      <c r="EKS4" s="25"/>
      <c r="EKU4" s="25"/>
      <c r="EKW4" s="25"/>
      <c r="EKY4" s="25"/>
      <c r="ELA4" s="25"/>
      <c r="ELC4" s="25"/>
      <c r="ELE4" s="25"/>
      <c r="ELG4" s="25"/>
      <c r="ELI4" s="25"/>
      <c r="ELK4" s="25"/>
      <c r="ELM4" s="25"/>
      <c r="ELO4" s="25"/>
      <c r="ELQ4" s="25"/>
      <c r="ELS4" s="25"/>
      <c r="ELU4" s="25"/>
      <c r="ELW4" s="25"/>
      <c r="ELY4" s="25"/>
      <c r="EMA4" s="25"/>
      <c r="EMC4" s="25"/>
      <c r="EME4" s="25"/>
      <c r="EMG4" s="25"/>
      <c r="EMI4" s="25"/>
      <c r="EMK4" s="25"/>
      <c r="EMM4" s="25"/>
      <c r="EMO4" s="25"/>
      <c r="EMQ4" s="25"/>
      <c r="EMS4" s="25"/>
      <c r="EMU4" s="25"/>
      <c r="EMW4" s="25"/>
      <c r="EMY4" s="25"/>
      <c r="ENA4" s="25"/>
      <c r="ENC4" s="25"/>
      <c r="ENE4" s="25"/>
      <c r="ENG4" s="25"/>
      <c r="ENI4" s="25"/>
      <c r="ENK4" s="25"/>
      <c r="ENM4" s="25"/>
      <c r="ENO4" s="25"/>
      <c r="ENQ4" s="25"/>
      <c r="ENS4" s="25"/>
      <c r="ENU4" s="25"/>
      <c r="ENW4" s="25"/>
      <c r="ENY4" s="25"/>
      <c r="EOA4" s="25"/>
      <c r="EOC4" s="25"/>
      <c r="EOE4" s="25"/>
      <c r="EOG4" s="25"/>
      <c r="EOI4" s="25"/>
      <c r="EOK4" s="25"/>
      <c r="EOM4" s="25"/>
      <c r="EOO4" s="25"/>
      <c r="EOQ4" s="25"/>
      <c r="EOS4" s="25"/>
      <c r="EOU4" s="25"/>
      <c r="EOW4" s="25"/>
      <c r="EOY4" s="25"/>
      <c r="EPA4" s="25"/>
      <c r="EPC4" s="25"/>
      <c r="EPE4" s="25"/>
      <c r="EPG4" s="25"/>
      <c r="EPI4" s="25"/>
      <c r="EPK4" s="25"/>
      <c r="EPM4" s="25"/>
      <c r="EPO4" s="25"/>
      <c r="EPQ4" s="25"/>
      <c r="EPS4" s="25"/>
      <c r="EPU4" s="25"/>
      <c r="EPW4" s="25"/>
      <c r="EPY4" s="25"/>
      <c r="EQA4" s="25"/>
      <c r="EQC4" s="25"/>
      <c r="EQE4" s="25"/>
      <c r="EQG4" s="25"/>
      <c r="EQI4" s="25"/>
      <c r="EQK4" s="25"/>
      <c r="EQM4" s="25"/>
      <c r="EQO4" s="25"/>
      <c r="EQQ4" s="25"/>
      <c r="EQS4" s="25"/>
      <c r="EQU4" s="25"/>
      <c r="EQW4" s="25"/>
      <c r="EQY4" s="25"/>
      <c r="ERA4" s="25"/>
      <c r="ERC4" s="25"/>
      <c r="ERE4" s="25"/>
      <c r="ERG4" s="25"/>
      <c r="ERI4" s="25"/>
      <c r="ERK4" s="25"/>
      <c r="ERM4" s="25"/>
      <c r="ERO4" s="25"/>
      <c r="ERQ4" s="25"/>
      <c r="ERS4" s="25"/>
      <c r="ERU4" s="25"/>
      <c r="ERW4" s="25"/>
      <c r="ERY4" s="25"/>
      <c r="ESA4" s="25"/>
      <c r="ESC4" s="25"/>
      <c r="ESE4" s="25"/>
      <c r="ESG4" s="25"/>
      <c r="ESI4" s="25"/>
      <c r="ESK4" s="25"/>
      <c r="ESM4" s="25"/>
      <c r="ESO4" s="25"/>
      <c r="ESQ4" s="25"/>
      <c r="ESS4" s="25"/>
      <c r="ESU4" s="25"/>
      <c r="ESW4" s="25"/>
      <c r="ESY4" s="25"/>
      <c r="ETA4" s="25"/>
      <c r="ETC4" s="25"/>
      <c r="ETE4" s="25"/>
      <c r="ETG4" s="25"/>
      <c r="ETI4" s="25"/>
      <c r="ETK4" s="25"/>
      <c r="ETM4" s="25"/>
      <c r="ETO4" s="25"/>
      <c r="ETQ4" s="25"/>
      <c r="ETS4" s="25"/>
      <c r="ETU4" s="25"/>
      <c r="ETW4" s="25"/>
      <c r="ETY4" s="25"/>
      <c r="EUA4" s="25"/>
      <c r="EUC4" s="25"/>
      <c r="EUE4" s="25"/>
      <c r="EUG4" s="25"/>
      <c r="EUI4" s="25"/>
      <c r="EUK4" s="25"/>
      <c r="EUM4" s="25"/>
      <c r="EUO4" s="25"/>
      <c r="EUQ4" s="25"/>
      <c r="EUS4" s="25"/>
      <c r="EUU4" s="25"/>
      <c r="EUW4" s="25"/>
      <c r="EUY4" s="25"/>
      <c r="EVA4" s="25"/>
      <c r="EVC4" s="25"/>
      <c r="EVE4" s="25"/>
      <c r="EVG4" s="25"/>
      <c r="EVI4" s="25"/>
      <c r="EVK4" s="25"/>
      <c r="EVM4" s="25"/>
      <c r="EVO4" s="25"/>
      <c r="EVQ4" s="25"/>
      <c r="EVS4" s="25"/>
      <c r="EVU4" s="25"/>
      <c r="EVW4" s="25"/>
      <c r="EVY4" s="25"/>
      <c r="EWA4" s="25"/>
      <c r="EWC4" s="25"/>
      <c r="EWE4" s="25"/>
      <c r="EWG4" s="25"/>
      <c r="EWI4" s="25"/>
      <c r="EWK4" s="25"/>
      <c r="EWM4" s="25"/>
      <c r="EWO4" s="25"/>
      <c r="EWQ4" s="25"/>
      <c r="EWS4" s="25"/>
      <c r="EWU4" s="25"/>
      <c r="EWW4" s="25"/>
      <c r="EWY4" s="25"/>
      <c r="EXA4" s="25"/>
      <c r="EXC4" s="25"/>
      <c r="EXE4" s="25"/>
      <c r="EXG4" s="25"/>
      <c r="EXI4" s="25"/>
      <c r="EXK4" s="25"/>
      <c r="EXM4" s="25"/>
      <c r="EXO4" s="25"/>
      <c r="EXQ4" s="25"/>
      <c r="EXS4" s="25"/>
      <c r="EXU4" s="25"/>
      <c r="EXW4" s="25"/>
      <c r="EXY4" s="25"/>
      <c r="EYA4" s="25"/>
      <c r="EYC4" s="25"/>
      <c r="EYE4" s="25"/>
      <c r="EYG4" s="25"/>
      <c r="EYI4" s="25"/>
      <c r="EYK4" s="25"/>
      <c r="EYM4" s="25"/>
      <c r="EYO4" s="25"/>
      <c r="EYQ4" s="25"/>
      <c r="EYS4" s="25"/>
      <c r="EYU4" s="25"/>
      <c r="EYW4" s="25"/>
      <c r="EYY4" s="25"/>
      <c r="EZA4" s="25"/>
      <c r="EZC4" s="25"/>
      <c r="EZE4" s="25"/>
      <c r="EZG4" s="25"/>
      <c r="EZI4" s="25"/>
      <c r="EZK4" s="25"/>
      <c r="EZM4" s="25"/>
      <c r="EZO4" s="25"/>
      <c r="EZQ4" s="25"/>
      <c r="EZS4" s="25"/>
      <c r="EZU4" s="25"/>
      <c r="EZW4" s="25"/>
      <c r="EZY4" s="25"/>
      <c r="FAA4" s="25"/>
      <c r="FAC4" s="25"/>
      <c r="FAE4" s="25"/>
      <c r="FAG4" s="25"/>
      <c r="FAI4" s="25"/>
      <c r="FAK4" s="25"/>
      <c r="FAM4" s="25"/>
      <c r="FAO4" s="25"/>
      <c r="FAQ4" s="25"/>
      <c r="FAS4" s="25"/>
      <c r="FAU4" s="25"/>
      <c r="FAW4" s="25"/>
      <c r="FAY4" s="25"/>
      <c r="FBA4" s="25"/>
      <c r="FBC4" s="25"/>
      <c r="FBE4" s="25"/>
      <c r="FBG4" s="25"/>
      <c r="FBI4" s="25"/>
      <c r="FBK4" s="25"/>
      <c r="FBM4" s="25"/>
      <c r="FBO4" s="25"/>
      <c r="FBQ4" s="25"/>
      <c r="FBS4" s="25"/>
      <c r="FBU4" s="25"/>
      <c r="FBW4" s="25"/>
      <c r="FBY4" s="25"/>
      <c r="FCA4" s="25"/>
      <c r="FCC4" s="25"/>
      <c r="FCE4" s="25"/>
      <c r="FCG4" s="25"/>
      <c r="FCI4" s="25"/>
      <c r="FCK4" s="25"/>
      <c r="FCM4" s="25"/>
      <c r="FCO4" s="25"/>
      <c r="FCQ4" s="25"/>
      <c r="FCS4" s="25"/>
      <c r="FCU4" s="25"/>
      <c r="FCW4" s="25"/>
      <c r="FCY4" s="25"/>
      <c r="FDA4" s="25"/>
      <c r="FDC4" s="25"/>
      <c r="FDE4" s="25"/>
      <c r="FDG4" s="25"/>
      <c r="FDI4" s="25"/>
      <c r="FDK4" s="25"/>
      <c r="FDM4" s="25"/>
      <c r="FDO4" s="25"/>
      <c r="FDQ4" s="25"/>
      <c r="FDS4" s="25"/>
      <c r="FDU4" s="25"/>
      <c r="FDW4" s="25"/>
      <c r="FDY4" s="25"/>
      <c r="FEA4" s="25"/>
      <c r="FEC4" s="25"/>
      <c r="FEE4" s="25"/>
      <c r="FEG4" s="25"/>
      <c r="FEI4" s="25"/>
      <c r="FEK4" s="25"/>
      <c r="FEM4" s="25"/>
      <c r="FEO4" s="25"/>
      <c r="FEQ4" s="25"/>
      <c r="FES4" s="25"/>
      <c r="FEU4" s="25"/>
      <c r="FEW4" s="25"/>
      <c r="FEY4" s="25"/>
      <c r="FFA4" s="25"/>
      <c r="FFC4" s="25"/>
      <c r="FFE4" s="25"/>
      <c r="FFG4" s="25"/>
      <c r="FFI4" s="25"/>
      <c r="FFK4" s="25"/>
      <c r="FFM4" s="25"/>
      <c r="FFO4" s="25"/>
      <c r="FFQ4" s="25"/>
      <c r="FFS4" s="25"/>
      <c r="FFU4" s="25"/>
      <c r="FFW4" s="25"/>
      <c r="FFY4" s="25"/>
      <c r="FGA4" s="25"/>
      <c r="FGC4" s="25"/>
      <c r="FGE4" s="25"/>
      <c r="FGG4" s="25"/>
      <c r="FGI4" s="25"/>
      <c r="FGK4" s="25"/>
      <c r="FGM4" s="25"/>
      <c r="FGO4" s="25"/>
      <c r="FGQ4" s="25"/>
      <c r="FGS4" s="25"/>
      <c r="FGU4" s="25"/>
      <c r="FGW4" s="25"/>
      <c r="FGY4" s="25"/>
      <c r="FHA4" s="25"/>
      <c r="FHC4" s="25"/>
      <c r="FHE4" s="25"/>
      <c r="FHG4" s="25"/>
      <c r="FHI4" s="25"/>
      <c r="FHK4" s="25"/>
      <c r="FHM4" s="25"/>
      <c r="FHO4" s="25"/>
      <c r="FHQ4" s="25"/>
      <c r="FHS4" s="25"/>
      <c r="FHU4" s="25"/>
      <c r="FHW4" s="25"/>
      <c r="FHY4" s="25"/>
      <c r="FIA4" s="25"/>
      <c r="FIC4" s="25"/>
      <c r="FIE4" s="25"/>
      <c r="FIG4" s="25"/>
      <c r="FII4" s="25"/>
      <c r="FIK4" s="25"/>
      <c r="FIM4" s="25"/>
      <c r="FIO4" s="25"/>
      <c r="FIQ4" s="25"/>
      <c r="FIS4" s="25"/>
      <c r="FIU4" s="25"/>
      <c r="FIW4" s="25"/>
      <c r="FIY4" s="25"/>
      <c r="FJA4" s="25"/>
      <c r="FJC4" s="25"/>
      <c r="FJE4" s="25"/>
      <c r="FJG4" s="25"/>
      <c r="FJI4" s="25"/>
      <c r="FJK4" s="25"/>
      <c r="FJM4" s="25"/>
      <c r="FJO4" s="25"/>
      <c r="FJQ4" s="25"/>
      <c r="FJS4" s="25"/>
      <c r="FJU4" s="25"/>
      <c r="FJW4" s="25"/>
      <c r="FJY4" s="25"/>
      <c r="FKA4" s="25"/>
      <c r="FKC4" s="25"/>
      <c r="FKE4" s="25"/>
      <c r="FKG4" s="25"/>
      <c r="FKI4" s="25"/>
      <c r="FKK4" s="25"/>
      <c r="FKM4" s="25"/>
      <c r="FKO4" s="25"/>
      <c r="FKQ4" s="25"/>
      <c r="FKS4" s="25"/>
      <c r="FKU4" s="25"/>
      <c r="FKW4" s="25"/>
      <c r="FKY4" s="25"/>
      <c r="FLA4" s="25"/>
      <c r="FLC4" s="25"/>
      <c r="FLE4" s="25"/>
      <c r="FLG4" s="25"/>
      <c r="FLI4" s="25"/>
      <c r="FLK4" s="25"/>
      <c r="FLM4" s="25"/>
      <c r="FLO4" s="25"/>
      <c r="FLQ4" s="25"/>
      <c r="FLS4" s="25"/>
      <c r="FLU4" s="25"/>
      <c r="FLW4" s="25"/>
      <c r="FLY4" s="25"/>
      <c r="FMA4" s="25"/>
      <c r="FMC4" s="25"/>
      <c r="FME4" s="25"/>
      <c r="FMG4" s="25"/>
      <c r="FMI4" s="25"/>
      <c r="FMK4" s="25"/>
      <c r="FMM4" s="25"/>
      <c r="FMO4" s="25"/>
      <c r="FMQ4" s="25"/>
      <c r="FMS4" s="25"/>
      <c r="FMU4" s="25"/>
      <c r="FMW4" s="25"/>
      <c r="FMY4" s="25"/>
      <c r="FNA4" s="25"/>
      <c r="FNC4" s="25"/>
      <c r="FNE4" s="25"/>
      <c r="FNG4" s="25"/>
      <c r="FNI4" s="25"/>
      <c r="FNK4" s="25"/>
      <c r="FNM4" s="25"/>
      <c r="FNO4" s="25"/>
      <c r="FNQ4" s="25"/>
      <c r="FNS4" s="25"/>
      <c r="FNU4" s="25"/>
      <c r="FNW4" s="25"/>
      <c r="FNY4" s="25"/>
      <c r="FOA4" s="25"/>
      <c r="FOC4" s="25"/>
      <c r="FOE4" s="25"/>
      <c r="FOG4" s="25"/>
      <c r="FOI4" s="25"/>
      <c r="FOK4" s="25"/>
      <c r="FOM4" s="25"/>
      <c r="FOO4" s="25"/>
      <c r="FOQ4" s="25"/>
      <c r="FOS4" s="25"/>
      <c r="FOU4" s="25"/>
      <c r="FOW4" s="25"/>
      <c r="FOY4" s="25"/>
      <c r="FPA4" s="25"/>
      <c r="FPC4" s="25"/>
      <c r="FPE4" s="25"/>
      <c r="FPG4" s="25"/>
      <c r="FPI4" s="25"/>
      <c r="FPK4" s="25"/>
      <c r="FPM4" s="25"/>
      <c r="FPO4" s="25"/>
      <c r="FPQ4" s="25"/>
      <c r="FPS4" s="25"/>
      <c r="FPU4" s="25"/>
      <c r="FPW4" s="25"/>
      <c r="FPY4" s="25"/>
      <c r="FQA4" s="25"/>
      <c r="FQC4" s="25"/>
      <c r="FQE4" s="25"/>
      <c r="FQG4" s="25"/>
      <c r="FQI4" s="25"/>
      <c r="FQK4" s="25"/>
      <c r="FQM4" s="25"/>
      <c r="FQO4" s="25"/>
      <c r="FQQ4" s="25"/>
      <c r="FQS4" s="25"/>
      <c r="FQU4" s="25"/>
      <c r="FQW4" s="25"/>
      <c r="FQY4" s="25"/>
      <c r="FRA4" s="25"/>
      <c r="FRC4" s="25"/>
      <c r="FRE4" s="25"/>
      <c r="FRG4" s="25"/>
      <c r="FRI4" s="25"/>
      <c r="FRK4" s="25"/>
      <c r="FRM4" s="25"/>
      <c r="FRO4" s="25"/>
      <c r="FRQ4" s="25"/>
      <c r="FRS4" s="25"/>
      <c r="FRU4" s="25"/>
      <c r="FRW4" s="25"/>
      <c r="FRY4" s="25"/>
      <c r="FSA4" s="25"/>
      <c r="FSC4" s="25"/>
      <c r="FSE4" s="25"/>
      <c r="FSG4" s="25"/>
      <c r="FSI4" s="25"/>
      <c r="FSK4" s="25"/>
      <c r="FSM4" s="25"/>
      <c r="FSO4" s="25"/>
      <c r="FSQ4" s="25"/>
      <c r="FSS4" s="25"/>
      <c r="FSU4" s="25"/>
      <c r="FSW4" s="25"/>
      <c r="FSY4" s="25"/>
      <c r="FTA4" s="25"/>
      <c r="FTC4" s="25"/>
      <c r="FTE4" s="25"/>
      <c r="FTG4" s="25"/>
      <c r="FTI4" s="25"/>
      <c r="FTK4" s="25"/>
      <c r="FTM4" s="25"/>
      <c r="FTO4" s="25"/>
      <c r="FTQ4" s="25"/>
      <c r="FTS4" s="25"/>
      <c r="FTU4" s="25"/>
      <c r="FTW4" s="25"/>
      <c r="FTY4" s="25"/>
      <c r="FUA4" s="25"/>
      <c r="FUC4" s="25"/>
      <c r="FUE4" s="25"/>
      <c r="FUG4" s="25"/>
      <c r="FUI4" s="25"/>
      <c r="FUK4" s="25"/>
      <c r="FUM4" s="25"/>
      <c r="FUO4" s="25"/>
      <c r="FUQ4" s="25"/>
      <c r="FUS4" s="25"/>
      <c r="FUU4" s="25"/>
      <c r="FUW4" s="25"/>
      <c r="FUY4" s="25"/>
      <c r="FVA4" s="25"/>
      <c r="FVC4" s="25"/>
      <c r="FVE4" s="25"/>
      <c r="FVG4" s="25"/>
      <c r="FVI4" s="25"/>
      <c r="FVK4" s="25"/>
      <c r="FVM4" s="25"/>
      <c r="FVO4" s="25"/>
      <c r="FVQ4" s="25"/>
      <c r="FVS4" s="25"/>
      <c r="FVU4" s="25"/>
      <c r="FVW4" s="25"/>
      <c r="FVY4" s="25"/>
      <c r="FWA4" s="25"/>
      <c r="FWC4" s="25"/>
      <c r="FWE4" s="25"/>
      <c r="FWG4" s="25"/>
      <c r="FWI4" s="25"/>
      <c r="FWK4" s="25"/>
      <c r="FWM4" s="25"/>
      <c r="FWO4" s="25"/>
      <c r="FWQ4" s="25"/>
      <c r="FWS4" s="25"/>
      <c r="FWU4" s="25"/>
      <c r="FWW4" s="25"/>
      <c r="FWY4" s="25"/>
      <c r="FXA4" s="25"/>
      <c r="FXC4" s="25"/>
      <c r="FXE4" s="25"/>
      <c r="FXG4" s="25"/>
      <c r="FXI4" s="25"/>
      <c r="FXK4" s="25"/>
      <c r="FXM4" s="25"/>
      <c r="FXO4" s="25"/>
      <c r="FXQ4" s="25"/>
      <c r="FXS4" s="25"/>
      <c r="FXU4" s="25"/>
      <c r="FXW4" s="25"/>
      <c r="FXY4" s="25"/>
      <c r="FYA4" s="25"/>
      <c r="FYC4" s="25"/>
      <c r="FYE4" s="25"/>
      <c r="FYG4" s="25"/>
      <c r="FYI4" s="25"/>
      <c r="FYK4" s="25"/>
      <c r="FYM4" s="25"/>
      <c r="FYO4" s="25"/>
      <c r="FYQ4" s="25"/>
      <c r="FYS4" s="25"/>
      <c r="FYU4" s="25"/>
      <c r="FYW4" s="25"/>
      <c r="FYY4" s="25"/>
      <c r="FZA4" s="25"/>
      <c r="FZC4" s="25"/>
      <c r="FZE4" s="25"/>
      <c r="FZG4" s="25"/>
      <c r="FZI4" s="25"/>
      <c r="FZK4" s="25"/>
      <c r="FZM4" s="25"/>
      <c r="FZO4" s="25"/>
      <c r="FZQ4" s="25"/>
      <c r="FZS4" s="25"/>
      <c r="FZU4" s="25"/>
      <c r="FZW4" s="25"/>
      <c r="FZY4" s="25"/>
      <c r="GAA4" s="25"/>
      <c r="GAC4" s="25"/>
      <c r="GAE4" s="25"/>
      <c r="GAG4" s="25"/>
      <c r="GAI4" s="25"/>
      <c r="GAK4" s="25"/>
      <c r="GAM4" s="25"/>
      <c r="GAO4" s="25"/>
      <c r="GAQ4" s="25"/>
      <c r="GAS4" s="25"/>
      <c r="GAU4" s="25"/>
      <c r="GAW4" s="25"/>
      <c r="GAY4" s="25"/>
      <c r="GBA4" s="25"/>
      <c r="GBC4" s="25"/>
      <c r="GBE4" s="25"/>
      <c r="GBG4" s="25"/>
      <c r="GBI4" s="25"/>
      <c r="GBK4" s="25"/>
      <c r="GBM4" s="25"/>
      <c r="GBO4" s="25"/>
      <c r="GBQ4" s="25"/>
      <c r="GBS4" s="25"/>
      <c r="GBU4" s="25"/>
      <c r="GBW4" s="25"/>
      <c r="GBY4" s="25"/>
      <c r="GCA4" s="25"/>
      <c r="GCC4" s="25"/>
      <c r="GCE4" s="25"/>
      <c r="GCG4" s="25"/>
      <c r="GCI4" s="25"/>
      <c r="GCK4" s="25"/>
      <c r="GCM4" s="25"/>
      <c r="GCO4" s="25"/>
      <c r="GCQ4" s="25"/>
      <c r="GCS4" s="25"/>
      <c r="GCU4" s="25"/>
      <c r="GCW4" s="25"/>
      <c r="GCY4" s="25"/>
      <c r="GDA4" s="25"/>
      <c r="GDC4" s="25"/>
      <c r="GDE4" s="25"/>
      <c r="GDG4" s="25"/>
      <c r="GDI4" s="25"/>
      <c r="GDK4" s="25"/>
      <c r="GDM4" s="25"/>
      <c r="GDO4" s="25"/>
      <c r="GDQ4" s="25"/>
      <c r="GDS4" s="25"/>
      <c r="GDU4" s="25"/>
      <c r="GDW4" s="25"/>
      <c r="GDY4" s="25"/>
      <c r="GEA4" s="25"/>
      <c r="GEC4" s="25"/>
      <c r="GEE4" s="25"/>
      <c r="GEG4" s="25"/>
      <c r="GEI4" s="25"/>
      <c r="GEK4" s="25"/>
      <c r="GEM4" s="25"/>
      <c r="GEO4" s="25"/>
      <c r="GEQ4" s="25"/>
      <c r="GES4" s="25"/>
      <c r="GEU4" s="25"/>
      <c r="GEW4" s="25"/>
      <c r="GEY4" s="25"/>
      <c r="GFA4" s="25"/>
      <c r="GFC4" s="25"/>
      <c r="GFE4" s="25"/>
      <c r="GFG4" s="25"/>
      <c r="GFI4" s="25"/>
      <c r="GFK4" s="25"/>
      <c r="GFM4" s="25"/>
      <c r="GFO4" s="25"/>
      <c r="GFQ4" s="25"/>
      <c r="GFS4" s="25"/>
      <c r="GFU4" s="25"/>
      <c r="GFW4" s="25"/>
      <c r="GFY4" s="25"/>
      <c r="GGA4" s="25"/>
      <c r="GGC4" s="25"/>
      <c r="GGE4" s="25"/>
      <c r="GGG4" s="25"/>
      <c r="GGI4" s="25"/>
      <c r="GGK4" s="25"/>
      <c r="GGM4" s="25"/>
      <c r="GGO4" s="25"/>
      <c r="GGQ4" s="25"/>
      <c r="GGS4" s="25"/>
      <c r="GGU4" s="25"/>
      <c r="GGW4" s="25"/>
      <c r="GGY4" s="25"/>
      <c r="GHA4" s="25"/>
      <c r="GHC4" s="25"/>
      <c r="GHE4" s="25"/>
      <c r="GHG4" s="25"/>
      <c r="GHI4" s="25"/>
      <c r="GHK4" s="25"/>
      <c r="GHM4" s="25"/>
      <c r="GHO4" s="25"/>
      <c r="GHQ4" s="25"/>
      <c r="GHS4" s="25"/>
      <c r="GHU4" s="25"/>
      <c r="GHW4" s="25"/>
      <c r="GHY4" s="25"/>
      <c r="GIA4" s="25"/>
      <c r="GIC4" s="25"/>
      <c r="GIE4" s="25"/>
      <c r="GIG4" s="25"/>
      <c r="GII4" s="25"/>
      <c r="GIK4" s="25"/>
      <c r="GIM4" s="25"/>
      <c r="GIO4" s="25"/>
      <c r="GIQ4" s="25"/>
      <c r="GIS4" s="25"/>
      <c r="GIU4" s="25"/>
      <c r="GIW4" s="25"/>
      <c r="GIY4" s="25"/>
      <c r="GJA4" s="25"/>
      <c r="GJC4" s="25"/>
      <c r="GJE4" s="25"/>
      <c r="GJG4" s="25"/>
      <c r="GJI4" s="25"/>
      <c r="GJK4" s="25"/>
      <c r="GJM4" s="25"/>
      <c r="GJO4" s="25"/>
      <c r="GJQ4" s="25"/>
      <c r="GJS4" s="25"/>
      <c r="GJU4" s="25"/>
      <c r="GJW4" s="25"/>
      <c r="GJY4" s="25"/>
      <c r="GKA4" s="25"/>
      <c r="GKC4" s="25"/>
      <c r="GKE4" s="25"/>
      <c r="GKG4" s="25"/>
      <c r="GKI4" s="25"/>
      <c r="GKK4" s="25"/>
      <c r="GKM4" s="25"/>
      <c r="GKO4" s="25"/>
      <c r="GKQ4" s="25"/>
      <c r="GKS4" s="25"/>
      <c r="GKU4" s="25"/>
      <c r="GKW4" s="25"/>
      <c r="GKY4" s="25"/>
      <c r="GLA4" s="25"/>
      <c r="GLC4" s="25"/>
      <c r="GLE4" s="25"/>
      <c r="GLG4" s="25"/>
      <c r="GLI4" s="25"/>
      <c r="GLK4" s="25"/>
      <c r="GLM4" s="25"/>
      <c r="GLO4" s="25"/>
      <c r="GLQ4" s="25"/>
      <c r="GLS4" s="25"/>
      <c r="GLU4" s="25"/>
      <c r="GLW4" s="25"/>
      <c r="GLY4" s="25"/>
      <c r="GMA4" s="25"/>
      <c r="GMC4" s="25"/>
      <c r="GME4" s="25"/>
      <c r="GMG4" s="25"/>
      <c r="GMI4" s="25"/>
      <c r="GMK4" s="25"/>
      <c r="GMM4" s="25"/>
      <c r="GMO4" s="25"/>
      <c r="GMQ4" s="25"/>
      <c r="GMS4" s="25"/>
      <c r="GMU4" s="25"/>
      <c r="GMW4" s="25"/>
      <c r="GMY4" s="25"/>
      <c r="GNA4" s="25"/>
      <c r="GNC4" s="25"/>
      <c r="GNE4" s="25"/>
      <c r="GNG4" s="25"/>
      <c r="GNI4" s="25"/>
      <c r="GNK4" s="25"/>
      <c r="GNM4" s="25"/>
      <c r="GNO4" s="25"/>
      <c r="GNQ4" s="25"/>
      <c r="GNS4" s="25"/>
      <c r="GNU4" s="25"/>
      <c r="GNW4" s="25"/>
      <c r="GNY4" s="25"/>
      <c r="GOA4" s="25"/>
      <c r="GOC4" s="25"/>
      <c r="GOE4" s="25"/>
      <c r="GOG4" s="25"/>
      <c r="GOI4" s="25"/>
      <c r="GOK4" s="25"/>
      <c r="GOM4" s="25"/>
      <c r="GOO4" s="25"/>
      <c r="GOQ4" s="25"/>
      <c r="GOS4" s="25"/>
      <c r="GOU4" s="25"/>
      <c r="GOW4" s="25"/>
      <c r="GOY4" s="25"/>
      <c r="GPA4" s="25"/>
      <c r="GPC4" s="25"/>
      <c r="GPE4" s="25"/>
      <c r="GPG4" s="25"/>
      <c r="GPI4" s="25"/>
      <c r="GPK4" s="25"/>
      <c r="GPM4" s="25"/>
      <c r="GPO4" s="25"/>
      <c r="GPQ4" s="25"/>
      <c r="GPS4" s="25"/>
      <c r="GPU4" s="25"/>
      <c r="GPW4" s="25"/>
      <c r="GPY4" s="25"/>
      <c r="GQA4" s="25"/>
      <c r="GQC4" s="25"/>
      <c r="GQE4" s="25"/>
      <c r="GQG4" s="25"/>
      <c r="GQI4" s="25"/>
      <c r="GQK4" s="25"/>
      <c r="GQM4" s="25"/>
      <c r="GQO4" s="25"/>
      <c r="GQQ4" s="25"/>
      <c r="GQS4" s="25"/>
      <c r="GQU4" s="25"/>
      <c r="GQW4" s="25"/>
      <c r="GQY4" s="25"/>
      <c r="GRA4" s="25"/>
      <c r="GRC4" s="25"/>
      <c r="GRE4" s="25"/>
      <c r="GRG4" s="25"/>
      <c r="GRI4" s="25"/>
      <c r="GRK4" s="25"/>
      <c r="GRM4" s="25"/>
      <c r="GRO4" s="25"/>
      <c r="GRQ4" s="25"/>
      <c r="GRS4" s="25"/>
      <c r="GRU4" s="25"/>
      <c r="GRW4" s="25"/>
      <c r="GRY4" s="25"/>
      <c r="GSA4" s="25"/>
      <c r="GSC4" s="25"/>
      <c r="GSE4" s="25"/>
      <c r="GSG4" s="25"/>
      <c r="GSI4" s="25"/>
      <c r="GSK4" s="25"/>
      <c r="GSM4" s="25"/>
      <c r="GSO4" s="25"/>
      <c r="GSQ4" s="25"/>
      <c r="GSS4" s="25"/>
      <c r="GSU4" s="25"/>
      <c r="GSW4" s="25"/>
      <c r="GSY4" s="25"/>
      <c r="GTA4" s="25"/>
      <c r="GTC4" s="25"/>
      <c r="GTE4" s="25"/>
      <c r="GTG4" s="25"/>
      <c r="GTI4" s="25"/>
      <c r="GTK4" s="25"/>
      <c r="GTM4" s="25"/>
      <c r="GTO4" s="25"/>
      <c r="GTQ4" s="25"/>
      <c r="GTS4" s="25"/>
      <c r="GTU4" s="25"/>
      <c r="GTW4" s="25"/>
      <c r="GTY4" s="25"/>
      <c r="GUA4" s="25"/>
      <c r="GUC4" s="25"/>
      <c r="GUE4" s="25"/>
      <c r="GUG4" s="25"/>
      <c r="GUI4" s="25"/>
      <c r="GUK4" s="25"/>
      <c r="GUM4" s="25"/>
      <c r="GUO4" s="25"/>
      <c r="GUQ4" s="25"/>
      <c r="GUS4" s="25"/>
      <c r="GUU4" s="25"/>
      <c r="GUW4" s="25"/>
      <c r="GUY4" s="25"/>
      <c r="GVA4" s="25"/>
      <c r="GVC4" s="25"/>
      <c r="GVE4" s="25"/>
      <c r="GVG4" s="25"/>
      <c r="GVI4" s="25"/>
      <c r="GVK4" s="25"/>
      <c r="GVM4" s="25"/>
      <c r="GVO4" s="25"/>
      <c r="GVQ4" s="25"/>
      <c r="GVS4" s="25"/>
      <c r="GVU4" s="25"/>
      <c r="GVW4" s="25"/>
      <c r="GVY4" s="25"/>
      <c r="GWA4" s="25"/>
      <c r="GWC4" s="25"/>
      <c r="GWE4" s="25"/>
      <c r="GWG4" s="25"/>
      <c r="GWI4" s="25"/>
      <c r="GWK4" s="25"/>
      <c r="GWM4" s="25"/>
      <c r="GWO4" s="25"/>
      <c r="GWQ4" s="25"/>
      <c r="GWS4" s="25"/>
      <c r="GWU4" s="25"/>
      <c r="GWW4" s="25"/>
      <c r="GWY4" s="25"/>
      <c r="GXA4" s="25"/>
      <c r="GXC4" s="25"/>
      <c r="GXE4" s="25"/>
      <c r="GXG4" s="25"/>
      <c r="GXI4" s="25"/>
      <c r="GXK4" s="25"/>
      <c r="GXM4" s="25"/>
      <c r="GXO4" s="25"/>
      <c r="GXQ4" s="25"/>
      <c r="GXS4" s="25"/>
      <c r="GXU4" s="25"/>
      <c r="GXW4" s="25"/>
      <c r="GXY4" s="25"/>
      <c r="GYA4" s="25"/>
      <c r="GYC4" s="25"/>
      <c r="GYE4" s="25"/>
      <c r="GYG4" s="25"/>
      <c r="GYI4" s="25"/>
      <c r="GYK4" s="25"/>
      <c r="GYM4" s="25"/>
      <c r="GYO4" s="25"/>
      <c r="GYQ4" s="25"/>
      <c r="GYS4" s="25"/>
      <c r="GYU4" s="25"/>
      <c r="GYW4" s="25"/>
      <c r="GYY4" s="25"/>
      <c r="GZA4" s="25"/>
      <c r="GZC4" s="25"/>
      <c r="GZE4" s="25"/>
      <c r="GZG4" s="25"/>
      <c r="GZI4" s="25"/>
      <c r="GZK4" s="25"/>
      <c r="GZM4" s="25"/>
      <c r="GZO4" s="25"/>
      <c r="GZQ4" s="25"/>
      <c r="GZS4" s="25"/>
      <c r="GZU4" s="25"/>
      <c r="GZW4" s="25"/>
      <c r="GZY4" s="25"/>
      <c r="HAA4" s="25"/>
      <c r="HAC4" s="25"/>
      <c r="HAE4" s="25"/>
      <c r="HAG4" s="25"/>
      <c r="HAI4" s="25"/>
      <c r="HAK4" s="25"/>
      <c r="HAM4" s="25"/>
      <c r="HAO4" s="25"/>
      <c r="HAQ4" s="25"/>
      <c r="HAS4" s="25"/>
      <c r="HAU4" s="25"/>
      <c r="HAW4" s="25"/>
      <c r="HAY4" s="25"/>
      <c r="HBA4" s="25"/>
      <c r="HBC4" s="25"/>
      <c r="HBE4" s="25"/>
      <c r="HBG4" s="25"/>
      <c r="HBI4" s="25"/>
      <c r="HBK4" s="25"/>
      <c r="HBM4" s="25"/>
      <c r="HBO4" s="25"/>
      <c r="HBQ4" s="25"/>
      <c r="HBS4" s="25"/>
      <c r="HBU4" s="25"/>
      <c r="HBW4" s="25"/>
      <c r="HBY4" s="25"/>
      <c r="HCA4" s="25"/>
      <c r="HCC4" s="25"/>
      <c r="HCE4" s="25"/>
      <c r="HCG4" s="25"/>
      <c r="HCI4" s="25"/>
      <c r="HCK4" s="25"/>
      <c r="HCM4" s="25"/>
      <c r="HCO4" s="25"/>
      <c r="HCQ4" s="25"/>
      <c r="HCS4" s="25"/>
      <c r="HCU4" s="25"/>
      <c r="HCW4" s="25"/>
      <c r="HCY4" s="25"/>
      <c r="HDA4" s="25"/>
      <c r="HDC4" s="25"/>
      <c r="HDE4" s="25"/>
      <c r="HDG4" s="25"/>
      <c r="HDI4" s="25"/>
      <c r="HDK4" s="25"/>
      <c r="HDM4" s="25"/>
      <c r="HDO4" s="25"/>
      <c r="HDQ4" s="25"/>
      <c r="HDS4" s="25"/>
      <c r="HDU4" s="25"/>
      <c r="HDW4" s="25"/>
      <c r="HDY4" s="25"/>
      <c r="HEA4" s="25"/>
      <c r="HEC4" s="25"/>
      <c r="HEE4" s="25"/>
      <c r="HEG4" s="25"/>
      <c r="HEI4" s="25"/>
      <c r="HEK4" s="25"/>
      <c r="HEM4" s="25"/>
      <c r="HEO4" s="25"/>
      <c r="HEQ4" s="25"/>
      <c r="HES4" s="25"/>
      <c r="HEU4" s="25"/>
      <c r="HEW4" s="25"/>
      <c r="HEY4" s="25"/>
      <c r="HFA4" s="25"/>
      <c r="HFC4" s="25"/>
      <c r="HFE4" s="25"/>
      <c r="HFG4" s="25"/>
      <c r="HFI4" s="25"/>
      <c r="HFK4" s="25"/>
      <c r="HFM4" s="25"/>
      <c r="HFO4" s="25"/>
      <c r="HFQ4" s="25"/>
      <c r="HFS4" s="25"/>
      <c r="HFU4" s="25"/>
      <c r="HFW4" s="25"/>
      <c r="HFY4" s="25"/>
      <c r="HGA4" s="25"/>
      <c r="HGC4" s="25"/>
      <c r="HGE4" s="25"/>
      <c r="HGG4" s="25"/>
      <c r="HGI4" s="25"/>
      <c r="HGK4" s="25"/>
      <c r="HGM4" s="25"/>
      <c r="HGO4" s="25"/>
      <c r="HGQ4" s="25"/>
      <c r="HGS4" s="25"/>
      <c r="HGU4" s="25"/>
      <c r="HGW4" s="25"/>
      <c r="HGY4" s="25"/>
      <c r="HHA4" s="25"/>
      <c r="HHC4" s="25"/>
      <c r="HHE4" s="25"/>
      <c r="HHG4" s="25"/>
      <c r="HHI4" s="25"/>
      <c r="HHK4" s="25"/>
      <c r="HHM4" s="25"/>
      <c r="HHO4" s="25"/>
      <c r="HHQ4" s="25"/>
      <c r="HHS4" s="25"/>
      <c r="HHU4" s="25"/>
      <c r="HHW4" s="25"/>
      <c r="HHY4" s="25"/>
      <c r="HIA4" s="25"/>
      <c r="HIC4" s="25"/>
      <c r="HIE4" s="25"/>
      <c r="HIG4" s="25"/>
      <c r="HII4" s="25"/>
      <c r="HIK4" s="25"/>
      <c r="HIM4" s="25"/>
      <c r="HIO4" s="25"/>
      <c r="HIQ4" s="25"/>
      <c r="HIS4" s="25"/>
      <c r="HIU4" s="25"/>
      <c r="HIW4" s="25"/>
      <c r="HIY4" s="25"/>
      <c r="HJA4" s="25"/>
      <c r="HJC4" s="25"/>
      <c r="HJE4" s="25"/>
      <c r="HJG4" s="25"/>
      <c r="HJI4" s="25"/>
      <c r="HJK4" s="25"/>
      <c r="HJM4" s="25"/>
      <c r="HJO4" s="25"/>
      <c r="HJQ4" s="25"/>
      <c r="HJS4" s="25"/>
      <c r="HJU4" s="25"/>
      <c r="HJW4" s="25"/>
      <c r="HJY4" s="25"/>
      <c r="HKA4" s="25"/>
      <c r="HKC4" s="25"/>
      <c r="HKE4" s="25"/>
      <c r="HKG4" s="25"/>
      <c r="HKI4" s="25"/>
      <c r="HKK4" s="25"/>
      <c r="HKM4" s="25"/>
      <c r="HKO4" s="25"/>
      <c r="HKQ4" s="25"/>
      <c r="HKS4" s="25"/>
      <c r="HKU4" s="25"/>
      <c r="HKW4" s="25"/>
      <c r="HKY4" s="25"/>
      <c r="HLA4" s="25"/>
      <c r="HLC4" s="25"/>
      <c r="HLE4" s="25"/>
      <c r="HLG4" s="25"/>
      <c r="HLI4" s="25"/>
      <c r="HLK4" s="25"/>
      <c r="HLM4" s="25"/>
      <c r="HLO4" s="25"/>
      <c r="HLQ4" s="25"/>
      <c r="HLS4" s="25"/>
      <c r="HLU4" s="25"/>
      <c r="HLW4" s="25"/>
      <c r="HLY4" s="25"/>
      <c r="HMA4" s="25"/>
      <c r="HMC4" s="25"/>
      <c r="HME4" s="25"/>
      <c r="HMG4" s="25"/>
      <c r="HMI4" s="25"/>
      <c r="HMK4" s="25"/>
      <c r="HMM4" s="25"/>
      <c r="HMO4" s="25"/>
      <c r="HMQ4" s="25"/>
      <c r="HMS4" s="25"/>
      <c r="HMU4" s="25"/>
      <c r="HMW4" s="25"/>
      <c r="HMY4" s="25"/>
      <c r="HNA4" s="25"/>
      <c r="HNC4" s="25"/>
      <c r="HNE4" s="25"/>
      <c r="HNG4" s="25"/>
      <c r="HNI4" s="25"/>
      <c r="HNK4" s="25"/>
      <c r="HNM4" s="25"/>
      <c r="HNO4" s="25"/>
      <c r="HNQ4" s="25"/>
      <c r="HNS4" s="25"/>
      <c r="HNU4" s="25"/>
      <c r="HNW4" s="25"/>
      <c r="HNY4" s="25"/>
      <c r="HOA4" s="25"/>
      <c r="HOC4" s="25"/>
      <c r="HOE4" s="25"/>
      <c r="HOG4" s="25"/>
      <c r="HOI4" s="25"/>
      <c r="HOK4" s="25"/>
      <c r="HOM4" s="25"/>
      <c r="HOO4" s="25"/>
      <c r="HOQ4" s="25"/>
      <c r="HOS4" s="25"/>
      <c r="HOU4" s="25"/>
      <c r="HOW4" s="25"/>
      <c r="HOY4" s="25"/>
      <c r="HPA4" s="25"/>
      <c r="HPC4" s="25"/>
      <c r="HPE4" s="25"/>
      <c r="HPG4" s="25"/>
      <c r="HPI4" s="25"/>
      <c r="HPK4" s="25"/>
      <c r="HPM4" s="25"/>
      <c r="HPO4" s="25"/>
      <c r="HPQ4" s="25"/>
      <c r="HPS4" s="25"/>
      <c r="HPU4" s="25"/>
      <c r="HPW4" s="25"/>
      <c r="HPY4" s="25"/>
      <c r="HQA4" s="25"/>
      <c r="HQC4" s="25"/>
      <c r="HQE4" s="25"/>
      <c r="HQG4" s="25"/>
      <c r="HQI4" s="25"/>
      <c r="HQK4" s="25"/>
      <c r="HQM4" s="25"/>
      <c r="HQO4" s="25"/>
      <c r="HQQ4" s="25"/>
      <c r="HQS4" s="25"/>
      <c r="HQU4" s="25"/>
      <c r="HQW4" s="25"/>
      <c r="HQY4" s="25"/>
      <c r="HRA4" s="25"/>
      <c r="HRC4" s="25"/>
      <c r="HRE4" s="25"/>
      <c r="HRG4" s="25"/>
      <c r="HRI4" s="25"/>
      <c r="HRK4" s="25"/>
      <c r="HRM4" s="25"/>
      <c r="HRO4" s="25"/>
      <c r="HRQ4" s="25"/>
      <c r="HRS4" s="25"/>
      <c r="HRU4" s="25"/>
      <c r="HRW4" s="25"/>
      <c r="HRY4" s="25"/>
      <c r="HSA4" s="25"/>
      <c r="HSC4" s="25"/>
      <c r="HSE4" s="25"/>
      <c r="HSG4" s="25"/>
      <c r="HSI4" s="25"/>
      <c r="HSK4" s="25"/>
      <c r="HSM4" s="25"/>
      <c r="HSO4" s="25"/>
      <c r="HSQ4" s="25"/>
      <c r="HSS4" s="25"/>
      <c r="HSU4" s="25"/>
      <c r="HSW4" s="25"/>
      <c r="HSY4" s="25"/>
      <c r="HTA4" s="25"/>
      <c r="HTC4" s="25"/>
      <c r="HTE4" s="25"/>
      <c r="HTG4" s="25"/>
      <c r="HTI4" s="25"/>
      <c r="HTK4" s="25"/>
      <c r="HTM4" s="25"/>
      <c r="HTO4" s="25"/>
      <c r="HTQ4" s="25"/>
      <c r="HTS4" s="25"/>
      <c r="HTU4" s="25"/>
      <c r="HTW4" s="25"/>
      <c r="HTY4" s="25"/>
      <c r="HUA4" s="25"/>
      <c r="HUC4" s="25"/>
      <c r="HUE4" s="25"/>
      <c r="HUG4" s="25"/>
      <c r="HUI4" s="25"/>
      <c r="HUK4" s="25"/>
      <c r="HUM4" s="25"/>
      <c r="HUO4" s="25"/>
      <c r="HUQ4" s="25"/>
      <c r="HUS4" s="25"/>
      <c r="HUU4" s="25"/>
      <c r="HUW4" s="25"/>
      <c r="HUY4" s="25"/>
      <c r="HVA4" s="25"/>
      <c r="HVC4" s="25"/>
      <c r="HVE4" s="25"/>
      <c r="HVG4" s="25"/>
      <c r="HVI4" s="25"/>
      <c r="HVK4" s="25"/>
      <c r="HVM4" s="25"/>
      <c r="HVO4" s="25"/>
      <c r="HVQ4" s="25"/>
      <c r="HVS4" s="25"/>
      <c r="HVU4" s="25"/>
      <c r="HVW4" s="25"/>
      <c r="HVY4" s="25"/>
      <c r="HWA4" s="25"/>
      <c r="HWC4" s="25"/>
      <c r="HWE4" s="25"/>
      <c r="HWG4" s="25"/>
      <c r="HWI4" s="25"/>
      <c r="HWK4" s="25"/>
      <c r="HWM4" s="25"/>
      <c r="HWO4" s="25"/>
      <c r="HWQ4" s="25"/>
      <c r="HWS4" s="25"/>
      <c r="HWU4" s="25"/>
      <c r="HWW4" s="25"/>
      <c r="HWY4" s="25"/>
      <c r="HXA4" s="25"/>
      <c r="HXC4" s="25"/>
      <c r="HXE4" s="25"/>
      <c r="HXG4" s="25"/>
      <c r="HXI4" s="25"/>
      <c r="HXK4" s="25"/>
      <c r="HXM4" s="25"/>
      <c r="HXO4" s="25"/>
      <c r="HXQ4" s="25"/>
      <c r="HXS4" s="25"/>
      <c r="HXU4" s="25"/>
      <c r="HXW4" s="25"/>
      <c r="HXY4" s="25"/>
      <c r="HYA4" s="25"/>
      <c r="HYC4" s="25"/>
      <c r="HYE4" s="25"/>
      <c r="HYG4" s="25"/>
      <c r="HYI4" s="25"/>
      <c r="HYK4" s="25"/>
      <c r="HYM4" s="25"/>
      <c r="HYO4" s="25"/>
      <c r="HYQ4" s="25"/>
      <c r="HYS4" s="25"/>
      <c r="HYU4" s="25"/>
      <c r="HYW4" s="25"/>
      <c r="HYY4" s="25"/>
      <c r="HZA4" s="25"/>
      <c r="HZC4" s="25"/>
      <c r="HZE4" s="25"/>
      <c r="HZG4" s="25"/>
      <c r="HZI4" s="25"/>
      <c r="HZK4" s="25"/>
      <c r="HZM4" s="25"/>
      <c r="HZO4" s="25"/>
      <c r="HZQ4" s="25"/>
      <c r="HZS4" s="25"/>
      <c r="HZU4" s="25"/>
      <c r="HZW4" s="25"/>
      <c r="HZY4" s="25"/>
      <c r="IAA4" s="25"/>
      <c r="IAC4" s="25"/>
      <c r="IAE4" s="25"/>
      <c r="IAG4" s="25"/>
      <c r="IAI4" s="25"/>
      <c r="IAK4" s="25"/>
      <c r="IAM4" s="25"/>
      <c r="IAO4" s="25"/>
      <c r="IAQ4" s="25"/>
      <c r="IAS4" s="25"/>
      <c r="IAU4" s="25"/>
      <c r="IAW4" s="25"/>
      <c r="IAY4" s="25"/>
      <c r="IBA4" s="25"/>
      <c r="IBC4" s="25"/>
      <c r="IBE4" s="25"/>
      <c r="IBG4" s="25"/>
      <c r="IBI4" s="25"/>
      <c r="IBK4" s="25"/>
      <c r="IBM4" s="25"/>
      <c r="IBO4" s="25"/>
      <c r="IBQ4" s="25"/>
      <c r="IBS4" s="25"/>
      <c r="IBU4" s="25"/>
      <c r="IBW4" s="25"/>
      <c r="IBY4" s="25"/>
      <c r="ICA4" s="25"/>
      <c r="ICC4" s="25"/>
      <c r="ICE4" s="25"/>
      <c r="ICG4" s="25"/>
      <c r="ICI4" s="25"/>
      <c r="ICK4" s="25"/>
      <c r="ICM4" s="25"/>
      <c r="ICO4" s="25"/>
      <c r="ICQ4" s="25"/>
      <c r="ICS4" s="25"/>
      <c r="ICU4" s="25"/>
      <c r="ICW4" s="25"/>
      <c r="ICY4" s="25"/>
      <c r="IDA4" s="25"/>
      <c r="IDC4" s="25"/>
      <c r="IDE4" s="25"/>
      <c r="IDG4" s="25"/>
      <c r="IDI4" s="25"/>
      <c r="IDK4" s="25"/>
      <c r="IDM4" s="25"/>
      <c r="IDO4" s="25"/>
      <c r="IDQ4" s="25"/>
      <c r="IDS4" s="25"/>
      <c r="IDU4" s="25"/>
      <c r="IDW4" s="25"/>
      <c r="IDY4" s="25"/>
      <c r="IEA4" s="25"/>
      <c r="IEC4" s="25"/>
      <c r="IEE4" s="25"/>
      <c r="IEG4" s="25"/>
      <c r="IEI4" s="25"/>
      <c r="IEK4" s="25"/>
      <c r="IEM4" s="25"/>
      <c r="IEO4" s="25"/>
      <c r="IEQ4" s="25"/>
      <c r="IES4" s="25"/>
      <c r="IEU4" s="25"/>
      <c r="IEW4" s="25"/>
      <c r="IEY4" s="25"/>
      <c r="IFA4" s="25"/>
      <c r="IFC4" s="25"/>
      <c r="IFE4" s="25"/>
      <c r="IFG4" s="25"/>
      <c r="IFI4" s="25"/>
      <c r="IFK4" s="25"/>
      <c r="IFM4" s="25"/>
      <c r="IFO4" s="25"/>
      <c r="IFQ4" s="25"/>
      <c r="IFS4" s="25"/>
      <c r="IFU4" s="25"/>
      <c r="IFW4" s="25"/>
      <c r="IFY4" s="25"/>
      <c r="IGA4" s="25"/>
      <c r="IGC4" s="25"/>
      <c r="IGE4" s="25"/>
      <c r="IGG4" s="25"/>
      <c r="IGI4" s="25"/>
      <c r="IGK4" s="25"/>
      <c r="IGM4" s="25"/>
      <c r="IGO4" s="25"/>
      <c r="IGQ4" s="25"/>
      <c r="IGS4" s="25"/>
      <c r="IGU4" s="25"/>
      <c r="IGW4" s="25"/>
      <c r="IGY4" s="25"/>
      <c r="IHA4" s="25"/>
      <c r="IHC4" s="25"/>
      <c r="IHE4" s="25"/>
      <c r="IHG4" s="25"/>
      <c r="IHI4" s="25"/>
      <c r="IHK4" s="25"/>
      <c r="IHM4" s="25"/>
      <c r="IHO4" s="25"/>
      <c r="IHQ4" s="25"/>
      <c r="IHS4" s="25"/>
      <c r="IHU4" s="25"/>
      <c r="IHW4" s="25"/>
      <c r="IHY4" s="25"/>
      <c r="IIA4" s="25"/>
      <c r="IIC4" s="25"/>
      <c r="IIE4" s="25"/>
      <c r="IIG4" s="25"/>
      <c r="III4" s="25"/>
      <c r="IIK4" s="25"/>
      <c r="IIM4" s="25"/>
      <c r="IIO4" s="25"/>
      <c r="IIQ4" s="25"/>
      <c r="IIS4" s="25"/>
      <c r="IIU4" s="25"/>
      <c r="IIW4" s="25"/>
      <c r="IIY4" s="25"/>
      <c r="IJA4" s="25"/>
      <c r="IJC4" s="25"/>
      <c r="IJE4" s="25"/>
      <c r="IJG4" s="25"/>
      <c r="IJI4" s="25"/>
      <c r="IJK4" s="25"/>
      <c r="IJM4" s="25"/>
      <c r="IJO4" s="25"/>
      <c r="IJQ4" s="25"/>
      <c r="IJS4" s="25"/>
      <c r="IJU4" s="25"/>
      <c r="IJW4" s="25"/>
      <c r="IJY4" s="25"/>
      <c r="IKA4" s="25"/>
      <c r="IKC4" s="25"/>
      <c r="IKE4" s="25"/>
      <c r="IKG4" s="25"/>
      <c r="IKI4" s="25"/>
      <c r="IKK4" s="25"/>
      <c r="IKM4" s="25"/>
      <c r="IKO4" s="25"/>
      <c r="IKQ4" s="25"/>
      <c r="IKS4" s="25"/>
      <c r="IKU4" s="25"/>
      <c r="IKW4" s="25"/>
      <c r="IKY4" s="25"/>
      <c r="ILA4" s="25"/>
      <c r="ILC4" s="25"/>
      <c r="ILE4" s="25"/>
      <c r="ILG4" s="25"/>
      <c r="ILI4" s="25"/>
      <c r="ILK4" s="25"/>
      <c r="ILM4" s="25"/>
      <c r="ILO4" s="25"/>
      <c r="ILQ4" s="25"/>
      <c r="ILS4" s="25"/>
      <c r="ILU4" s="25"/>
      <c r="ILW4" s="25"/>
      <c r="ILY4" s="25"/>
      <c r="IMA4" s="25"/>
      <c r="IMC4" s="25"/>
      <c r="IME4" s="25"/>
      <c r="IMG4" s="25"/>
      <c r="IMI4" s="25"/>
      <c r="IMK4" s="25"/>
      <c r="IMM4" s="25"/>
      <c r="IMO4" s="25"/>
      <c r="IMQ4" s="25"/>
      <c r="IMS4" s="25"/>
      <c r="IMU4" s="25"/>
      <c r="IMW4" s="25"/>
      <c r="IMY4" s="25"/>
      <c r="INA4" s="25"/>
      <c r="INC4" s="25"/>
      <c r="INE4" s="25"/>
      <c r="ING4" s="25"/>
      <c r="INI4" s="25"/>
      <c r="INK4" s="25"/>
      <c r="INM4" s="25"/>
      <c r="INO4" s="25"/>
      <c r="INQ4" s="25"/>
      <c r="INS4" s="25"/>
      <c r="INU4" s="25"/>
      <c r="INW4" s="25"/>
      <c r="INY4" s="25"/>
      <c r="IOA4" s="25"/>
      <c r="IOC4" s="25"/>
      <c r="IOE4" s="25"/>
      <c r="IOG4" s="25"/>
      <c r="IOI4" s="25"/>
      <c r="IOK4" s="25"/>
      <c r="IOM4" s="25"/>
      <c r="IOO4" s="25"/>
      <c r="IOQ4" s="25"/>
      <c r="IOS4" s="25"/>
      <c r="IOU4" s="25"/>
      <c r="IOW4" s="25"/>
      <c r="IOY4" s="25"/>
      <c r="IPA4" s="25"/>
      <c r="IPC4" s="25"/>
      <c r="IPE4" s="25"/>
      <c r="IPG4" s="25"/>
      <c r="IPI4" s="25"/>
      <c r="IPK4" s="25"/>
      <c r="IPM4" s="25"/>
      <c r="IPO4" s="25"/>
      <c r="IPQ4" s="25"/>
      <c r="IPS4" s="25"/>
      <c r="IPU4" s="25"/>
      <c r="IPW4" s="25"/>
      <c r="IPY4" s="25"/>
      <c r="IQA4" s="25"/>
      <c r="IQC4" s="25"/>
      <c r="IQE4" s="25"/>
      <c r="IQG4" s="25"/>
      <c r="IQI4" s="25"/>
      <c r="IQK4" s="25"/>
      <c r="IQM4" s="25"/>
      <c r="IQO4" s="25"/>
      <c r="IQQ4" s="25"/>
      <c r="IQS4" s="25"/>
      <c r="IQU4" s="25"/>
      <c r="IQW4" s="25"/>
      <c r="IQY4" s="25"/>
      <c r="IRA4" s="25"/>
      <c r="IRC4" s="25"/>
      <c r="IRE4" s="25"/>
      <c r="IRG4" s="25"/>
      <c r="IRI4" s="25"/>
      <c r="IRK4" s="25"/>
      <c r="IRM4" s="25"/>
      <c r="IRO4" s="25"/>
      <c r="IRQ4" s="25"/>
      <c r="IRS4" s="25"/>
      <c r="IRU4" s="25"/>
      <c r="IRW4" s="25"/>
      <c r="IRY4" s="25"/>
      <c r="ISA4" s="25"/>
      <c r="ISC4" s="25"/>
      <c r="ISE4" s="25"/>
      <c r="ISG4" s="25"/>
      <c r="ISI4" s="25"/>
      <c r="ISK4" s="25"/>
      <c r="ISM4" s="25"/>
      <c r="ISO4" s="25"/>
      <c r="ISQ4" s="25"/>
      <c r="ISS4" s="25"/>
      <c r="ISU4" s="25"/>
      <c r="ISW4" s="25"/>
      <c r="ISY4" s="25"/>
      <c r="ITA4" s="25"/>
      <c r="ITC4" s="25"/>
      <c r="ITE4" s="25"/>
      <c r="ITG4" s="25"/>
      <c r="ITI4" s="25"/>
      <c r="ITK4" s="25"/>
      <c r="ITM4" s="25"/>
      <c r="ITO4" s="25"/>
      <c r="ITQ4" s="25"/>
      <c r="ITS4" s="25"/>
      <c r="ITU4" s="25"/>
      <c r="ITW4" s="25"/>
      <c r="ITY4" s="25"/>
      <c r="IUA4" s="25"/>
      <c r="IUC4" s="25"/>
      <c r="IUE4" s="25"/>
      <c r="IUG4" s="25"/>
      <c r="IUI4" s="25"/>
      <c r="IUK4" s="25"/>
      <c r="IUM4" s="25"/>
      <c r="IUO4" s="25"/>
      <c r="IUQ4" s="25"/>
      <c r="IUS4" s="25"/>
      <c r="IUU4" s="25"/>
      <c r="IUW4" s="25"/>
      <c r="IUY4" s="25"/>
      <c r="IVA4" s="25"/>
      <c r="IVC4" s="25"/>
      <c r="IVE4" s="25"/>
      <c r="IVG4" s="25"/>
      <c r="IVI4" s="25"/>
      <c r="IVK4" s="25"/>
      <c r="IVM4" s="25"/>
      <c r="IVO4" s="25"/>
      <c r="IVQ4" s="25"/>
      <c r="IVS4" s="25"/>
      <c r="IVU4" s="25"/>
      <c r="IVW4" s="25"/>
      <c r="IVY4" s="25"/>
      <c r="IWA4" s="25"/>
      <c r="IWC4" s="25"/>
      <c r="IWE4" s="25"/>
      <c r="IWG4" s="25"/>
      <c r="IWI4" s="25"/>
      <c r="IWK4" s="25"/>
      <c r="IWM4" s="25"/>
      <c r="IWO4" s="25"/>
      <c r="IWQ4" s="25"/>
      <c r="IWS4" s="25"/>
      <c r="IWU4" s="25"/>
      <c r="IWW4" s="25"/>
      <c r="IWY4" s="25"/>
      <c r="IXA4" s="25"/>
      <c r="IXC4" s="25"/>
      <c r="IXE4" s="25"/>
      <c r="IXG4" s="25"/>
      <c r="IXI4" s="25"/>
      <c r="IXK4" s="25"/>
      <c r="IXM4" s="25"/>
      <c r="IXO4" s="25"/>
      <c r="IXQ4" s="25"/>
      <c r="IXS4" s="25"/>
      <c r="IXU4" s="25"/>
      <c r="IXW4" s="25"/>
      <c r="IXY4" s="25"/>
      <c r="IYA4" s="25"/>
      <c r="IYC4" s="25"/>
      <c r="IYE4" s="25"/>
      <c r="IYG4" s="25"/>
      <c r="IYI4" s="25"/>
      <c r="IYK4" s="25"/>
      <c r="IYM4" s="25"/>
      <c r="IYO4" s="25"/>
      <c r="IYQ4" s="25"/>
      <c r="IYS4" s="25"/>
      <c r="IYU4" s="25"/>
      <c r="IYW4" s="25"/>
      <c r="IYY4" s="25"/>
      <c r="IZA4" s="25"/>
      <c r="IZC4" s="25"/>
      <c r="IZE4" s="25"/>
      <c r="IZG4" s="25"/>
      <c r="IZI4" s="25"/>
      <c r="IZK4" s="25"/>
      <c r="IZM4" s="25"/>
      <c r="IZO4" s="25"/>
      <c r="IZQ4" s="25"/>
      <c r="IZS4" s="25"/>
      <c r="IZU4" s="25"/>
      <c r="IZW4" s="25"/>
      <c r="IZY4" s="25"/>
      <c r="JAA4" s="25"/>
      <c r="JAC4" s="25"/>
      <c r="JAE4" s="25"/>
      <c r="JAG4" s="25"/>
      <c r="JAI4" s="25"/>
      <c r="JAK4" s="25"/>
      <c r="JAM4" s="25"/>
      <c r="JAO4" s="25"/>
      <c r="JAQ4" s="25"/>
      <c r="JAS4" s="25"/>
      <c r="JAU4" s="25"/>
      <c r="JAW4" s="25"/>
      <c r="JAY4" s="25"/>
      <c r="JBA4" s="25"/>
      <c r="JBC4" s="25"/>
      <c r="JBE4" s="25"/>
      <c r="JBG4" s="25"/>
      <c r="JBI4" s="25"/>
      <c r="JBK4" s="25"/>
      <c r="JBM4" s="25"/>
      <c r="JBO4" s="25"/>
      <c r="JBQ4" s="25"/>
      <c r="JBS4" s="25"/>
      <c r="JBU4" s="25"/>
      <c r="JBW4" s="25"/>
      <c r="JBY4" s="25"/>
      <c r="JCA4" s="25"/>
      <c r="JCC4" s="25"/>
      <c r="JCE4" s="25"/>
      <c r="JCG4" s="25"/>
      <c r="JCI4" s="25"/>
      <c r="JCK4" s="25"/>
      <c r="JCM4" s="25"/>
      <c r="JCO4" s="25"/>
      <c r="JCQ4" s="25"/>
      <c r="JCS4" s="25"/>
      <c r="JCU4" s="25"/>
      <c r="JCW4" s="25"/>
      <c r="JCY4" s="25"/>
      <c r="JDA4" s="25"/>
      <c r="JDC4" s="25"/>
      <c r="JDE4" s="25"/>
      <c r="JDG4" s="25"/>
      <c r="JDI4" s="25"/>
      <c r="JDK4" s="25"/>
      <c r="JDM4" s="25"/>
      <c r="JDO4" s="25"/>
      <c r="JDQ4" s="25"/>
      <c r="JDS4" s="25"/>
      <c r="JDU4" s="25"/>
      <c r="JDW4" s="25"/>
      <c r="JDY4" s="25"/>
      <c r="JEA4" s="25"/>
      <c r="JEC4" s="25"/>
      <c r="JEE4" s="25"/>
      <c r="JEG4" s="25"/>
      <c r="JEI4" s="25"/>
      <c r="JEK4" s="25"/>
      <c r="JEM4" s="25"/>
      <c r="JEO4" s="25"/>
      <c r="JEQ4" s="25"/>
      <c r="JES4" s="25"/>
      <c r="JEU4" s="25"/>
      <c r="JEW4" s="25"/>
      <c r="JEY4" s="25"/>
      <c r="JFA4" s="25"/>
      <c r="JFC4" s="25"/>
      <c r="JFE4" s="25"/>
      <c r="JFG4" s="25"/>
      <c r="JFI4" s="25"/>
      <c r="JFK4" s="25"/>
      <c r="JFM4" s="25"/>
      <c r="JFO4" s="25"/>
      <c r="JFQ4" s="25"/>
      <c r="JFS4" s="25"/>
      <c r="JFU4" s="25"/>
      <c r="JFW4" s="25"/>
      <c r="JFY4" s="25"/>
      <c r="JGA4" s="25"/>
      <c r="JGC4" s="25"/>
      <c r="JGE4" s="25"/>
      <c r="JGG4" s="25"/>
      <c r="JGI4" s="25"/>
      <c r="JGK4" s="25"/>
      <c r="JGM4" s="25"/>
      <c r="JGO4" s="25"/>
      <c r="JGQ4" s="25"/>
      <c r="JGS4" s="25"/>
      <c r="JGU4" s="25"/>
      <c r="JGW4" s="25"/>
      <c r="JGY4" s="25"/>
      <c r="JHA4" s="25"/>
      <c r="JHC4" s="25"/>
      <c r="JHE4" s="25"/>
      <c r="JHG4" s="25"/>
      <c r="JHI4" s="25"/>
      <c r="JHK4" s="25"/>
      <c r="JHM4" s="25"/>
      <c r="JHO4" s="25"/>
      <c r="JHQ4" s="25"/>
      <c r="JHS4" s="25"/>
      <c r="JHU4" s="25"/>
      <c r="JHW4" s="25"/>
      <c r="JHY4" s="25"/>
      <c r="JIA4" s="25"/>
      <c r="JIC4" s="25"/>
      <c r="JIE4" s="25"/>
      <c r="JIG4" s="25"/>
      <c r="JII4" s="25"/>
      <c r="JIK4" s="25"/>
      <c r="JIM4" s="25"/>
      <c r="JIO4" s="25"/>
      <c r="JIQ4" s="25"/>
      <c r="JIS4" s="25"/>
      <c r="JIU4" s="25"/>
      <c r="JIW4" s="25"/>
      <c r="JIY4" s="25"/>
      <c r="JJA4" s="25"/>
      <c r="JJC4" s="25"/>
      <c r="JJE4" s="25"/>
      <c r="JJG4" s="25"/>
      <c r="JJI4" s="25"/>
      <c r="JJK4" s="25"/>
      <c r="JJM4" s="25"/>
      <c r="JJO4" s="25"/>
      <c r="JJQ4" s="25"/>
      <c r="JJS4" s="25"/>
      <c r="JJU4" s="25"/>
      <c r="JJW4" s="25"/>
      <c r="JJY4" s="25"/>
      <c r="JKA4" s="25"/>
      <c r="JKC4" s="25"/>
      <c r="JKE4" s="25"/>
      <c r="JKG4" s="25"/>
      <c r="JKI4" s="25"/>
      <c r="JKK4" s="25"/>
      <c r="JKM4" s="25"/>
      <c r="JKO4" s="25"/>
      <c r="JKQ4" s="25"/>
      <c r="JKS4" s="25"/>
      <c r="JKU4" s="25"/>
      <c r="JKW4" s="25"/>
      <c r="JKY4" s="25"/>
      <c r="JLA4" s="25"/>
      <c r="JLC4" s="25"/>
      <c r="JLE4" s="25"/>
      <c r="JLG4" s="25"/>
      <c r="JLI4" s="25"/>
      <c r="JLK4" s="25"/>
      <c r="JLM4" s="25"/>
      <c r="JLO4" s="25"/>
      <c r="JLQ4" s="25"/>
      <c r="JLS4" s="25"/>
      <c r="JLU4" s="25"/>
      <c r="JLW4" s="25"/>
      <c r="JLY4" s="25"/>
      <c r="JMA4" s="25"/>
      <c r="JMC4" s="25"/>
      <c r="JME4" s="25"/>
      <c r="JMG4" s="25"/>
      <c r="JMI4" s="25"/>
      <c r="JMK4" s="25"/>
      <c r="JMM4" s="25"/>
      <c r="JMO4" s="25"/>
      <c r="JMQ4" s="25"/>
      <c r="JMS4" s="25"/>
      <c r="JMU4" s="25"/>
      <c r="JMW4" s="25"/>
      <c r="JMY4" s="25"/>
      <c r="JNA4" s="25"/>
      <c r="JNC4" s="25"/>
      <c r="JNE4" s="25"/>
      <c r="JNG4" s="25"/>
      <c r="JNI4" s="25"/>
      <c r="JNK4" s="25"/>
      <c r="JNM4" s="25"/>
      <c r="JNO4" s="25"/>
      <c r="JNQ4" s="25"/>
      <c r="JNS4" s="25"/>
      <c r="JNU4" s="25"/>
      <c r="JNW4" s="25"/>
      <c r="JNY4" s="25"/>
      <c r="JOA4" s="25"/>
      <c r="JOC4" s="25"/>
      <c r="JOE4" s="25"/>
      <c r="JOG4" s="25"/>
      <c r="JOI4" s="25"/>
      <c r="JOK4" s="25"/>
      <c r="JOM4" s="25"/>
      <c r="JOO4" s="25"/>
      <c r="JOQ4" s="25"/>
      <c r="JOS4" s="25"/>
      <c r="JOU4" s="25"/>
      <c r="JOW4" s="25"/>
      <c r="JOY4" s="25"/>
      <c r="JPA4" s="25"/>
      <c r="JPC4" s="25"/>
      <c r="JPE4" s="25"/>
      <c r="JPG4" s="25"/>
      <c r="JPI4" s="25"/>
      <c r="JPK4" s="25"/>
      <c r="JPM4" s="25"/>
      <c r="JPO4" s="25"/>
      <c r="JPQ4" s="25"/>
      <c r="JPS4" s="25"/>
      <c r="JPU4" s="25"/>
      <c r="JPW4" s="25"/>
      <c r="JPY4" s="25"/>
      <c r="JQA4" s="25"/>
      <c r="JQC4" s="25"/>
      <c r="JQE4" s="25"/>
      <c r="JQG4" s="25"/>
      <c r="JQI4" s="25"/>
      <c r="JQK4" s="25"/>
      <c r="JQM4" s="25"/>
      <c r="JQO4" s="25"/>
      <c r="JQQ4" s="25"/>
      <c r="JQS4" s="25"/>
      <c r="JQU4" s="25"/>
      <c r="JQW4" s="25"/>
      <c r="JQY4" s="25"/>
      <c r="JRA4" s="25"/>
      <c r="JRC4" s="25"/>
      <c r="JRE4" s="25"/>
      <c r="JRG4" s="25"/>
      <c r="JRI4" s="25"/>
      <c r="JRK4" s="25"/>
      <c r="JRM4" s="25"/>
      <c r="JRO4" s="25"/>
      <c r="JRQ4" s="25"/>
      <c r="JRS4" s="25"/>
      <c r="JRU4" s="25"/>
      <c r="JRW4" s="25"/>
      <c r="JRY4" s="25"/>
      <c r="JSA4" s="25"/>
      <c r="JSC4" s="25"/>
      <c r="JSE4" s="25"/>
      <c r="JSG4" s="25"/>
      <c r="JSI4" s="25"/>
      <c r="JSK4" s="25"/>
      <c r="JSM4" s="25"/>
      <c r="JSO4" s="25"/>
      <c r="JSQ4" s="25"/>
      <c r="JSS4" s="25"/>
      <c r="JSU4" s="25"/>
      <c r="JSW4" s="25"/>
      <c r="JSY4" s="25"/>
      <c r="JTA4" s="25"/>
      <c r="JTC4" s="25"/>
      <c r="JTE4" s="25"/>
      <c r="JTG4" s="25"/>
      <c r="JTI4" s="25"/>
      <c r="JTK4" s="25"/>
      <c r="JTM4" s="25"/>
      <c r="JTO4" s="25"/>
      <c r="JTQ4" s="25"/>
      <c r="JTS4" s="25"/>
      <c r="JTU4" s="25"/>
      <c r="JTW4" s="25"/>
      <c r="JTY4" s="25"/>
      <c r="JUA4" s="25"/>
      <c r="JUC4" s="25"/>
      <c r="JUE4" s="25"/>
      <c r="JUG4" s="25"/>
      <c r="JUI4" s="25"/>
      <c r="JUK4" s="25"/>
      <c r="JUM4" s="25"/>
      <c r="JUO4" s="25"/>
      <c r="JUQ4" s="25"/>
      <c r="JUS4" s="25"/>
      <c r="JUU4" s="25"/>
      <c r="JUW4" s="25"/>
      <c r="JUY4" s="25"/>
      <c r="JVA4" s="25"/>
      <c r="JVC4" s="25"/>
      <c r="JVE4" s="25"/>
      <c r="JVG4" s="25"/>
      <c r="JVI4" s="25"/>
      <c r="JVK4" s="25"/>
      <c r="JVM4" s="25"/>
      <c r="JVO4" s="25"/>
      <c r="JVQ4" s="25"/>
      <c r="JVS4" s="25"/>
      <c r="JVU4" s="25"/>
      <c r="JVW4" s="25"/>
      <c r="JVY4" s="25"/>
      <c r="JWA4" s="25"/>
      <c r="JWC4" s="25"/>
      <c r="JWE4" s="25"/>
      <c r="JWG4" s="25"/>
      <c r="JWI4" s="25"/>
      <c r="JWK4" s="25"/>
      <c r="JWM4" s="25"/>
      <c r="JWO4" s="25"/>
      <c r="JWQ4" s="25"/>
      <c r="JWS4" s="25"/>
      <c r="JWU4" s="25"/>
      <c r="JWW4" s="25"/>
      <c r="JWY4" s="25"/>
      <c r="JXA4" s="25"/>
      <c r="JXC4" s="25"/>
      <c r="JXE4" s="25"/>
      <c r="JXG4" s="25"/>
      <c r="JXI4" s="25"/>
      <c r="JXK4" s="25"/>
      <c r="JXM4" s="25"/>
      <c r="JXO4" s="25"/>
      <c r="JXQ4" s="25"/>
      <c r="JXS4" s="25"/>
      <c r="JXU4" s="25"/>
      <c r="JXW4" s="25"/>
      <c r="JXY4" s="25"/>
      <c r="JYA4" s="25"/>
      <c r="JYC4" s="25"/>
      <c r="JYE4" s="25"/>
      <c r="JYG4" s="25"/>
      <c r="JYI4" s="25"/>
      <c r="JYK4" s="25"/>
      <c r="JYM4" s="25"/>
      <c r="JYO4" s="25"/>
      <c r="JYQ4" s="25"/>
      <c r="JYS4" s="25"/>
      <c r="JYU4" s="25"/>
      <c r="JYW4" s="25"/>
      <c r="JYY4" s="25"/>
      <c r="JZA4" s="25"/>
      <c r="JZC4" s="25"/>
      <c r="JZE4" s="25"/>
      <c r="JZG4" s="25"/>
      <c r="JZI4" s="25"/>
      <c r="JZK4" s="25"/>
      <c r="JZM4" s="25"/>
      <c r="JZO4" s="25"/>
      <c r="JZQ4" s="25"/>
      <c r="JZS4" s="25"/>
      <c r="JZU4" s="25"/>
      <c r="JZW4" s="25"/>
      <c r="JZY4" s="25"/>
      <c r="KAA4" s="25"/>
      <c r="KAC4" s="25"/>
      <c r="KAE4" s="25"/>
      <c r="KAG4" s="25"/>
      <c r="KAI4" s="25"/>
      <c r="KAK4" s="25"/>
      <c r="KAM4" s="25"/>
      <c r="KAO4" s="25"/>
      <c r="KAQ4" s="25"/>
      <c r="KAS4" s="25"/>
      <c r="KAU4" s="25"/>
      <c r="KAW4" s="25"/>
      <c r="KAY4" s="25"/>
      <c r="KBA4" s="25"/>
      <c r="KBC4" s="25"/>
      <c r="KBE4" s="25"/>
      <c r="KBG4" s="25"/>
      <c r="KBI4" s="25"/>
      <c r="KBK4" s="25"/>
      <c r="KBM4" s="25"/>
      <c r="KBO4" s="25"/>
      <c r="KBQ4" s="25"/>
      <c r="KBS4" s="25"/>
      <c r="KBU4" s="25"/>
      <c r="KBW4" s="25"/>
      <c r="KBY4" s="25"/>
      <c r="KCA4" s="25"/>
      <c r="KCC4" s="25"/>
      <c r="KCE4" s="25"/>
      <c r="KCG4" s="25"/>
      <c r="KCI4" s="25"/>
      <c r="KCK4" s="25"/>
      <c r="KCM4" s="25"/>
      <c r="KCO4" s="25"/>
      <c r="KCQ4" s="25"/>
      <c r="KCS4" s="25"/>
      <c r="KCU4" s="25"/>
      <c r="KCW4" s="25"/>
      <c r="KCY4" s="25"/>
      <c r="KDA4" s="25"/>
      <c r="KDC4" s="25"/>
      <c r="KDE4" s="25"/>
      <c r="KDG4" s="25"/>
      <c r="KDI4" s="25"/>
      <c r="KDK4" s="25"/>
      <c r="KDM4" s="25"/>
      <c r="KDO4" s="25"/>
      <c r="KDQ4" s="25"/>
      <c r="KDS4" s="25"/>
      <c r="KDU4" s="25"/>
      <c r="KDW4" s="25"/>
      <c r="KDY4" s="25"/>
      <c r="KEA4" s="25"/>
      <c r="KEC4" s="25"/>
      <c r="KEE4" s="25"/>
      <c r="KEG4" s="25"/>
      <c r="KEI4" s="25"/>
      <c r="KEK4" s="25"/>
      <c r="KEM4" s="25"/>
      <c r="KEO4" s="25"/>
      <c r="KEQ4" s="25"/>
      <c r="KES4" s="25"/>
      <c r="KEU4" s="25"/>
      <c r="KEW4" s="25"/>
      <c r="KEY4" s="25"/>
      <c r="KFA4" s="25"/>
      <c r="KFC4" s="25"/>
      <c r="KFE4" s="25"/>
      <c r="KFG4" s="25"/>
      <c r="KFI4" s="25"/>
      <c r="KFK4" s="25"/>
      <c r="KFM4" s="25"/>
      <c r="KFO4" s="25"/>
      <c r="KFQ4" s="25"/>
      <c r="KFS4" s="25"/>
      <c r="KFU4" s="25"/>
      <c r="KFW4" s="25"/>
      <c r="KFY4" s="25"/>
      <c r="KGA4" s="25"/>
      <c r="KGC4" s="25"/>
      <c r="KGE4" s="25"/>
      <c r="KGG4" s="25"/>
      <c r="KGI4" s="25"/>
      <c r="KGK4" s="25"/>
      <c r="KGM4" s="25"/>
      <c r="KGO4" s="25"/>
      <c r="KGQ4" s="25"/>
      <c r="KGS4" s="25"/>
      <c r="KGU4" s="25"/>
      <c r="KGW4" s="25"/>
      <c r="KGY4" s="25"/>
      <c r="KHA4" s="25"/>
      <c r="KHC4" s="25"/>
      <c r="KHE4" s="25"/>
      <c r="KHG4" s="25"/>
      <c r="KHI4" s="25"/>
      <c r="KHK4" s="25"/>
      <c r="KHM4" s="25"/>
      <c r="KHO4" s="25"/>
      <c r="KHQ4" s="25"/>
      <c r="KHS4" s="25"/>
      <c r="KHU4" s="25"/>
      <c r="KHW4" s="25"/>
      <c r="KHY4" s="25"/>
      <c r="KIA4" s="25"/>
      <c r="KIC4" s="25"/>
      <c r="KIE4" s="25"/>
      <c r="KIG4" s="25"/>
      <c r="KII4" s="25"/>
      <c r="KIK4" s="25"/>
      <c r="KIM4" s="25"/>
      <c r="KIO4" s="25"/>
      <c r="KIQ4" s="25"/>
      <c r="KIS4" s="25"/>
      <c r="KIU4" s="25"/>
      <c r="KIW4" s="25"/>
      <c r="KIY4" s="25"/>
      <c r="KJA4" s="25"/>
      <c r="KJC4" s="25"/>
      <c r="KJE4" s="25"/>
      <c r="KJG4" s="25"/>
      <c r="KJI4" s="25"/>
      <c r="KJK4" s="25"/>
      <c r="KJM4" s="25"/>
      <c r="KJO4" s="25"/>
      <c r="KJQ4" s="25"/>
      <c r="KJS4" s="25"/>
      <c r="KJU4" s="25"/>
      <c r="KJW4" s="25"/>
      <c r="KJY4" s="25"/>
      <c r="KKA4" s="25"/>
      <c r="KKC4" s="25"/>
      <c r="KKE4" s="25"/>
      <c r="KKG4" s="25"/>
      <c r="KKI4" s="25"/>
      <c r="KKK4" s="25"/>
      <c r="KKM4" s="25"/>
      <c r="KKO4" s="25"/>
      <c r="KKQ4" s="25"/>
      <c r="KKS4" s="25"/>
      <c r="KKU4" s="25"/>
      <c r="KKW4" s="25"/>
      <c r="KKY4" s="25"/>
      <c r="KLA4" s="25"/>
      <c r="KLC4" s="25"/>
      <c r="KLE4" s="25"/>
      <c r="KLG4" s="25"/>
      <c r="KLI4" s="25"/>
      <c r="KLK4" s="25"/>
      <c r="KLM4" s="25"/>
      <c r="KLO4" s="25"/>
      <c r="KLQ4" s="25"/>
      <c r="KLS4" s="25"/>
      <c r="KLU4" s="25"/>
      <c r="KLW4" s="25"/>
      <c r="KLY4" s="25"/>
      <c r="KMA4" s="25"/>
      <c r="KMC4" s="25"/>
      <c r="KME4" s="25"/>
      <c r="KMG4" s="25"/>
      <c r="KMI4" s="25"/>
      <c r="KMK4" s="25"/>
      <c r="KMM4" s="25"/>
      <c r="KMO4" s="25"/>
      <c r="KMQ4" s="25"/>
      <c r="KMS4" s="25"/>
      <c r="KMU4" s="25"/>
      <c r="KMW4" s="25"/>
      <c r="KMY4" s="25"/>
      <c r="KNA4" s="25"/>
      <c r="KNC4" s="25"/>
      <c r="KNE4" s="25"/>
      <c r="KNG4" s="25"/>
      <c r="KNI4" s="25"/>
      <c r="KNK4" s="25"/>
      <c r="KNM4" s="25"/>
      <c r="KNO4" s="25"/>
      <c r="KNQ4" s="25"/>
      <c r="KNS4" s="25"/>
      <c r="KNU4" s="25"/>
      <c r="KNW4" s="25"/>
      <c r="KNY4" s="25"/>
      <c r="KOA4" s="25"/>
      <c r="KOC4" s="25"/>
      <c r="KOE4" s="25"/>
      <c r="KOG4" s="25"/>
      <c r="KOI4" s="25"/>
      <c r="KOK4" s="25"/>
      <c r="KOM4" s="25"/>
      <c r="KOO4" s="25"/>
      <c r="KOQ4" s="25"/>
      <c r="KOS4" s="25"/>
      <c r="KOU4" s="25"/>
      <c r="KOW4" s="25"/>
      <c r="KOY4" s="25"/>
      <c r="KPA4" s="25"/>
      <c r="KPC4" s="25"/>
      <c r="KPE4" s="25"/>
      <c r="KPG4" s="25"/>
      <c r="KPI4" s="25"/>
      <c r="KPK4" s="25"/>
      <c r="KPM4" s="25"/>
      <c r="KPO4" s="25"/>
      <c r="KPQ4" s="25"/>
      <c r="KPS4" s="25"/>
      <c r="KPU4" s="25"/>
      <c r="KPW4" s="25"/>
      <c r="KPY4" s="25"/>
      <c r="KQA4" s="25"/>
      <c r="KQC4" s="25"/>
      <c r="KQE4" s="25"/>
      <c r="KQG4" s="25"/>
      <c r="KQI4" s="25"/>
      <c r="KQK4" s="25"/>
      <c r="KQM4" s="25"/>
      <c r="KQO4" s="25"/>
      <c r="KQQ4" s="25"/>
      <c r="KQS4" s="25"/>
      <c r="KQU4" s="25"/>
      <c r="KQW4" s="25"/>
      <c r="KQY4" s="25"/>
      <c r="KRA4" s="25"/>
      <c r="KRC4" s="25"/>
      <c r="KRE4" s="25"/>
      <c r="KRG4" s="25"/>
      <c r="KRI4" s="25"/>
      <c r="KRK4" s="25"/>
      <c r="KRM4" s="25"/>
      <c r="KRO4" s="25"/>
      <c r="KRQ4" s="25"/>
      <c r="KRS4" s="25"/>
      <c r="KRU4" s="25"/>
      <c r="KRW4" s="25"/>
      <c r="KRY4" s="25"/>
      <c r="KSA4" s="25"/>
      <c r="KSC4" s="25"/>
      <c r="KSE4" s="25"/>
      <c r="KSG4" s="25"/>
      <c r="KSI4" s="25"/>
      <c r="KSK4" s="25"/>
      <c r="KSM4" s="25"/>
      <c r="KSO4" s="25"/>
      <c r="KSQ4" s="25"/>
      <c r="KSS4" s="25"/>
      <c r="KSU4" s="25"/>
      <c r="KSW4" s="25"/>
      <c r="KSY4" s="25"/>
      <c r="KTA4" s="25"/>
      <c r="KTC4" s="25"/>
      <c r="KTE4" s="25"/>
      <c r="KTG4" s="25"/>
      <c r="KTI4" s="25"/>
      <c r="KTK4" s="25"/>
      <c r="KTM4" s="25"/>
      <c r="KTO4" s="25"/>
      <c r="KTQ4" s="25"/>
      <c r="KTS4" s="25"/>
      <c r="KTU4" s="25"/>
      <c r="KTW4" s="25"/>
      <c r="KTY4" s="25"/>
      <c r="KUA4" s="25"/>
      <c r="KUC4" s="25"/>
      <c r="KUE4" s="25"/>
      <c r="KUG4" s="25"/>
      <c r="KUI4" s="25"/>
      <c r="KUK4" s="25"/>
      <c r="KUM4" s="25"/>
      <c r="KUO4" s="25"/>
      <c r="KUQ4" s="25"/>
      <c r="KUS4" s="25"/>
      <c r="KUU4" s="25"/>
      <c r="KUW4" s="25"/>
      <c r="KUY4" s="25"/>
      <c r="KVA4" s="25"/>
      <c r="KVC4" s="25"/>
      <c r="KVE4" s="25"/>
      <c r="KVG4" s="25"/>
      <c r="KVI4" s="25"/>
      <c r="KVK4" s="25"/>
      <c r="KVM4" s="25"/>
      <c r="KVO4" s="25"/>
      <c r="KVQ4" s="25"/>
      <c r="KVS4" s="25"/>
      <c r="KVU4" s="25"/>
      <c r="KVW4" s="25"/>
      <c r="KVY4" s="25"/>
      <c r="KWA4" s="25"/>
      <c r="KWC4" s="25"/>
      <c r="KWE4" s="25"/>
      <c r="KWG4" s="25"/>
      <c r="KWI4" s="25"/>
      <c r="KWK4" s="25"/>
      <c r="KWM4" s="25"/>
      <c r="KWO4" s="25"/>
      <c r="KWQ4" s="25"/>
      <c r="KWS4" s="25"/>
      <c r="KWU4" s="25"/>
      <c r="KWW4" s="25"/>
      <c r="KWY4" s="25"/>
      <c r="KXA4" s="25"/>
      <c r="KXC4" s="25"/>
      <c r="KXE4" s="25"/>
      <c r="KXG4" s="25"/>
      <c r="KXI4" s="25"/>
      <c r="KXK4" s="25"/>
      <c r="KXM4" s="25"/>
      <c r="KXO4" s="25"/>
      <c r="KXQ4" s="25"/>
      <c r="KXS4" s="25"/>
      <c r="KXU4" s="25"/>
      <c r="KXW4" s="25"/>
      <c r="KXY4" s="25"/>
      <c r="KYA4" s="25"/>
      <c r="KYC4" s="25"/>
      <c r="KYE4" s="25"/>
      <c r="KYG4" s="25"/>
      <c r="KYI4" s="25"/>
      <c r="KYK4" s="25"/>
      <c r="KYM4" s="25"/>
      <c r="KYO4" s="25"/>
      <c r="KYQ4" s="25"/>
      <c r="KYS4" s="25"/>
      <c r="KYU4" s="25"/>
      <c r="KYW4" s="25"/>
      <c r="KYY4" s="25"/>
      <c r="KZA4" s="25"/>
      <c r="KZC4" s="25"/>
      <c r="KZE4" s="25"/>
      <c r="KZG4" s="25"/>
      <c r="KZI4" s="25"/>
      <c r="KZK4" s="25"/>
      <c r="KZM4" s="25"/>
      <c r="KZO4" s="25"/>
      <c r="KZQ4" s="25"/>
      <c r="KZS4" s="25"/>
      <c r="KZU4" s="25"/>
      <c r="KZW4" s="25"/>
      <c r="KZY4" s="25"/>
      <c r="LAA4" s="25"/>
      <c r="LAC4" s="25"/>
      <c r="LAE4" s="25"/>
      <c r="LAG4" s="25"/>
      <c r="LAI4" s="25"/>
      <c r="LAK4" s="25"/>
      <c r="LAM4" s="25"/>
      <c r="LAO4" s="25"/>
      <c r="LAQ4" s="25"/>
      <c r="LAS4" s="25"/>
      <c r="LAU4" s="25"/>
      <c r="LAW4" s="25"/>
      <c r="LAY4" s="25"/>
      <c r="LBA4" s="25"/>
      <c r="LBC4" s="25"/>
      <c r="LBE4" s="25"/>
      <c r="LBG4" s="25"/>
      <c r="LBI4" s="25"/>
      <c r="LBK4" s="25"/>
      <c r="LBM4" s="25"/>
      <c r="LBO4" s="25"/>
      <c r="LBQ4" s="25"/>
      <c r="LBS4" s="25"/>
      <c r="LBU4" s="25"/>
      <c r="LBW4" s="25"/>
      <c r="LBY4" s="25"/>
      <c r="LCA4" s="25"/>
      <c r="LCC4" s="25"/>
      <c r="LCE4" s="25"/>
      <c r="LCG4" s="25"/>
      <c r="LCI4" s="25"/>
      <c r="LCK4" s="25"/>
      <c r="LCM4" s="25"/>
      <c r="LCO4" s="25"/>
      <c r="LCQ4" s="25"/>
      <c r="LCS4" s="25"/>
      <c r="LCU4" s="25"/>
      <c r="LCW4" s="25"/>
      <c r="LCY4" s="25"/>
      <c r="LDA4" s="25"/>
      <c r="LDC4" s="25"/>
      <c r="LDE4" s="25"/>
      <c r="LDG4" s="25"/>
      <c r="LDI4" s="25"/>
      <c r="LDK4" s="25"/>
      <c r="LDM4" s="25"/>
      <c r="LDO4" s="25"/>
      <c r="LDQ4" s="25"/>
      <c r="LDS4" s="25"/>
      <c r="LDU4" s="25"/>
      <c r="LDW4" s="25"/>
      <c r="LDY4" s="25"/>
      <c r="LEA4" s="25"/>
      <c r="LEC4" s="25"/>
      <c r="LEE4" s="25"/>
      <c r="LEG4" s="25"/>
      <c r="LEI4" s="25"/>
      <c r="LEK4" s="25"/>
      <c r="LEM4" s="25"/>
      <c r="LEO4" s="25"/>
      <c r="LEQ4" s="25"/>
      <c r="LES4" s="25"/>
      <c r="LEU4" s="25"/>
      <c r="LEW4" s="25"/>
      <c r="LEY4" s="25"/>
      <c r="LFA4" s="25"/>
      <c r="LFC4" s="25"/>
      <c r="LFE4" s="25"/>
      <c r="LFG4" s="25"/>
      <c r="LFI4" s="25"/>
      <c r="LFK4" s="25"/>
      <c r="LFM4" s="25"/>
      <c r="LFO4" s="25"/>
      <c r="LFQ4" s="25"/>
      <c r="LFS4" s="25"/>
      <c r="LFU4" s="25"/>
      <c r="LFW4" s="25"/>
      <c r="LFY4" s="25"/>
      <c r="LGA4" s="25"/>
      <c r="LGC4" s="25"/>
      <c r="LGE4" s="25"/>
      <c r="LGG4" s="25"/>
      <c r="LGI4" s="25"/>
      <c r="LGK4" s="25"/>
      <c r="LGM4" s="25"/>
      <c r="LGO4" s="25"/>
      <c r="LGQ4" s="25"/>
      <c r="LGS4" s="25"/>
      <c r="LGU4" s="25"/>
      <c r="LGW4" s="25"/>
      <c r="LGY4" s="25"/>
      <c r="LHA4" s="25"/>
      <c r="LHC4" s="25"/>
      <c r="LHE4" s="25"/>
      <c r="LHG4" s="25"/>
      <c r="LHI4" s="25"/>
      <c r="LHK4" s="25"/>
      <c r="LHM4" s="25"/>
      <c r="LHO4" s="25"/>
      <c r="LHQ4" s="25"/>
      <c r="LHS4" s="25"/>
      <c r="LHU4" s="25"/>
      <c r="LHW4" s="25"/>
      <c r="LHY4" s="25"/>
      <c r="LIA4" s="25"/>
      <c r="LIC4" s="25"/>
      <c r="LIE4" s="25"/>
      <c r="LIG4" s="25"/>
      <c r="LII4" s="25"/>
      <c r="LIK4" s="25"/>
      <c r="LIM4" s="25"/>
      <c r="LIO4" s="25"/>
      <c r="LIQ4" s="25"/>
      <c r="LIS4" s="25"/>
      <c r="LIU4" s="25"/>
      <c r="LIW4" s="25"/>
      <c r="LIY4" s="25"/>
      <c r="LJA4" s="25"/>
      <c r="LJC4" s="25"/>
      <c r="LJE4" s="25"/>
      <c r="LJG4" s="25"/>
      <c r="LJI4" s="25"/>
      <c r="LJK4" s="25"/>
      <c r="LJM4" s="25"/>
      <c r="LJO4" s="25"/>
      <c r="LJQ4" s="25"/>
      <c r="LJS4" s="25"/>
      <c r="LJU4" s="25"/>
      <c r="LJW4" s="25"/>
      <c r="LJY4" s="25"/>
      <c r="LKA4" s="25"/>
      <c r="LKC4" s="25"/>
      <c r="LKE4" s="25"/>
      <c r="LKG4" s="25"/>
      <c r="LKI4" s="25"/>
      <c r="LKK4" s="25"/>
      <c r="LKM4" s="25"/>
      <c r="LKO4" s="25"/>
      <c r="LKQ4" s="25"/>
      <c r="LKS4" s="25"/>
      <c r="LKU4" s="25"/>
      <c r="LKW4" s="25"/>
      <c r="LKY4" s="25"/>
      <c r="LLA4" s="25"/>
      <c r="LLC4" s="25"/>
      <c r="LLE4" s="25"/>
      <c r="LLG4" s="25"/>
      <c r="LLI4" s="25"/>
      <c r="LLK4" s="25"/>
      <c r="LLM4" s="25"/>
      <c r="LLO4" s="25"/>
      <c r="LLQ4" s="25"/>
      <c r="LLS4" s="25"/>
      <c r="LLU4" s="25"/>
      <c r="LLW4" s="25"/>
      <c r="LLY4" s="25"/>
      <c r="LMA4" s="25"/>
      <c r="LMC4" s="25"/>
      <c r="LME4" s="25"/>
      <c r="LMG4" s="25"/>
      <c r="LMI4" s="25"/>
      <c r="LMK4" s="25"/>
      <c r="LMM4" s="25"/>
      <c r="LMO4" s="25"/>
      <c r="LMQ4" s="25"/>
      <c r="LMS4" s="25"/>
      <c r="LMU4" s="25"/>
      <c r="LMW4" s="25"/>
      <c r="LMY4" s="25"/>
      <c r="LNA4" s="25"/>
      <c r="LNC4" s="25"/>
      <c r="LNE4" s="25"/>
      <c r="LNG4" s="25"/>
      <c r="LNI4" s="25"/>
      <c r="LNK4" s="25"/>
      <c r="LNM4" s="25"/>
      <c r="LNO4" s="25"/>
      <c r="LNQ4" s="25"/>
      <c r="LNS4" s="25"/>
      <c r="LNU4" s="25"/>
      <c r="LNW4" s="25"/>
      <c r="LNY4" s="25"/>
      <c r="LOA4" s="25"/>
      <c r="LOC4" s="25"/>
      <c r="LOE4" s="25"/>
      <c r="LOG4" s="25"/>
      <c r="LOI4" s="25"/>
      <c r="LOK4" s="25"/>
      <c r="LOM4" s="25"/>
      <c r="LOO4" s="25"/>
      <c r="LOQ4" s="25"/>
      <c r="LOS4" s="25"/>
      <c r="LOU4" s="25"/>
      <c r="LOW4" s="25"/>
      <c r="LOY4" s="25"/>
      <c r="LPA4" s="25"/>
      <c r="LPC4" s="25"/>
      <c r="LPE4" s="25"/>
      <c r="LPG4" s="25"/>
      <c r="LPI4" s="25"/>
      <c r="LPK4" s="25"/>
      <c r="LPM4" s="25"/>
      <c r="LPO4" s="25"/>
      <c r="LPQ4" s="25"/>
      <c r="LPS4" s="25"/>
      <c r="LPU4" s="25"/>
      <c r="LPW4" s="25"/>
      <c r="LPY4" s="25"/>
      <c r="LQA4" s="25"/>
      <c r="LQC4" s="25"/>
      <c r="LQE4" s="25"/>
      <c r="LQG4" s="25"/>
      <c r="LQI4" s="25"/>
      <c r="LQK4" s="25"/>
      <c r="LQM4" s="25"/>
      <c r="LQO4" s="25"/>
      <c r="LQQ4" s="25"/>
      <c r="LQS4" s="25"/>
      <c r="LQU4" s="25"/>
      <c r="LQW4" s="25"/>
      <c r="LQY4" s="25"/>
      <c r="LRA4" s="25"/>
      <c r="LRC4" s="25"/>
      <c r="LRE4" s="25"/>
      <c r="LRG4" s="25"/>
      <c r="LRI4" s="25"/>
      <c r="LRK4" s="25"/>
      <c r="LRM4" s="25"/>
      <c r="LRO4" s="25"/>
      <c r="LRQ4" s="25"/>
      <c r="LRS4" s="25"/>
      <c r="LRU4" s="25"/>
      <c r="LRW4" s="25"/>
      <c r="LRY4" s="25"/>
      <c r="LSA4" s="25"/>
      <c r="LSC4" s="25"/>
      <c r="LSE4" s="25"/>
      <c r="LSG4" s="25"/>
      <c r="LSI4" s="25"/>
      <c r="LSK4" s="25"/>
      <c r="LSM4" s="25"/>
      <c r="LSO4" s="25"/>
      <c r="LSQ4" s="25"/>
      <c r="LSS4" s="25"/>
      <c r="LSU4" s="25"/>
      <c r="LSW4" s="25"/>
      <c r="LSY4" s="25"/>
      <c r="LTA4" s="25"/>
      <c r="LTC4" s="25"/>
      <c r="LTE4" s="25"/>
      <c r="LTG4" s="25"/>
      <c r="LTI4" s="25"/>
      <c r="LTK4" s="25"/>
      <c r="LTM4" s="25"/>
      <c r="LTO4" s="25"/>
      <c r="LTQ4" s="25"/>
      <c r="LTS4" s="25"/>
      <c r="LTU4" s="25"/>
      <c r="LTW4" s="25"/>
      <c r="LTY4" s="25"/>
      <c r="LUA4" s="25"/>
      <c r="LUC4" s="25"/>
      <c r="LUE4" s="25"/>
      <c r="LUG4" s="25"/>
      <c r="LUI4" s="25"/>
      <c r="LUK4" s="25"/>
      <c r="LUM4" s="25"/>
      <c r="LUO4" s="25"/>
      <c r="LUQ4" s="25"/>
      <c r="LUS4" s="25"/>
      <c r="LUU4" s="25"/>
      <c r="LUW4" s="25"/>
      <c r="LUY4" s="25"/>
      <c r="LVA4" s="25"/>
      <c r="LVC4" s="25"/>
      <c r="LVE4" s="25"/>
      <c r="LVG4" s="25"/>
      <c r="LVI4" s="25"/>
      <c r="LVK4" s="25"/>
      <c r="LVM4" s="25"/>
      <c r="LVO4" s="25"/>
      <c r="LVQ4" s="25"/>
      <c r="LVS4" s="25"/>
      <c r="LVU4" s="25"/>
      <c r="LVW4" s="25"/>
      <c r="LVY4" s="25"/>
      <c r="LWA4" s="25"/>
      <c r="LWC4" s="25"/>
      <c r="LWE4" s="25"/>
      <c r="LWG4" s="25"/>
      <c r="LWI4" s="25"/>
      <c r="LWK4" s="25"/>
      <c r="LWM4" s="25"/>
      <c r="LWO4" s="25"/>
      <c r="LWQ4" s="25"/>
      <c r="LWS4" s="25"/>
      <c r="LWU4" s="25"/>
      <c r="LWW4" s="25"/>
      <c r="LWY4" s="25"/>
      <c r="LXA4" s="25"/>
      <c r="LXC4" s="25"/>
      <c r="LXE4" s="25"/>
      <c r="LXG4" s="25"/>
      <c r="LXI4" s="25"/>
      <c r="LXK4" s="25"/>
      <c r="LXM4" s="25"/>
      <c r="LXO4" s="25"/>
      <c r="LXQ4" s="25"/>
      <c r="LXS4" s="25"/>
      <c r="LXU4" s="25"/>
      <c r="LXW4" s="25"/>
      <c r="LXY4" s="25"/>
      <c r="LYA4" s="25"/>
      <c r="LYC4" s="25"/>
      <c r="LYE4" s="25"/>
      <c r="LYG4" s="25"/>
      <c r="LYI4" s="25"/>
      <c r="LYK4" s="25"/>
      <c r="LYM4" s="25"/>
      <c r="LYO4" s="25"/>
      <c r="LYQ4" s="25"/>
      <c r="LYS4" s="25"/>
      <c r="LYU4" s="25"/>
      <c r="LYW4" s="25"/>
      <c r="LYY4" s="25"/>
      <c r="LZA4" s="25"/>
      <c r="LZC4" s="25"/>
      <c r="LZE4" s="25"/>
      <c r="LZG4" s="25"/>
      <c r="LZI4" s="25"/>
      <c r="LZK4" s="25"/>
      <c r="LZM4" s="25"/>
      <c r="LZO4" s="25"/>
      <c r="LZQ4" s="25"/>
      <c r="LZS4" s="25"/>
      <c r="LZU4" s="25"/>
      <c r="LZW4" s="25"/>
      <c r="LZY4" s="25"/>
      <c r="MAA4" s="25"/>
      <c r="MAC4" s="25"/>
      <c r="MAE4" s="25"/>
      <c r="MAG4" s="25"/>
      <c r="MAI4" s="25"/>
      <c r="MAK4" s="25"/>
      <c r="MAM4" s="25"/>
      <c r="MAO4" s="25"/>
      <c r="MAQ4" s="25"/>
      <c r="MAS4" s="25"/>
      <c r="MAU4" s="25"/>
      <c r="MAW4" s="25"/>
      <c r="MAY4" s="25"/>
      <c r="MBA4" s="25"/>
      <c r="MBC4" s="25"/>
      <c r="MBE4" s="25"/>
      <c r="MBG4" s="25"/>
      <c r="MBI4" s="25"/>
      <c r="MBK4" s="25"/>
      <c r="MBM4" s="25"/>
      <c r="MBO4" s="25"/>
      <c r="MBQ4" s="25"/>
      <c r="MBS4" s="25"/>
      <c r="MBU4" s="25"/>
      <c r="MBW4" s="25"/>
      <c r="MBY4" s="25"/>
      <c r="MCA4" s="25"/>
      <c r="MCC4" s="25"/>
      <c r="MCE4" s="25"/>
      <c r="MCG4" s="25"/>
      <c r="MCI4" s="25"/>
      <c r="MCK4" s="25"/>
      <c r="MCM4" s="25"/>
      <c r="MCO4" s="25"/>
      <c r="MCQ4" s="25"/>
      <c r="MCS4" s="25"/>
      <c r="MCU4" s="25"/>
      <c r="MCW4" s="25"/>
      <c r="MCY4" s="25"/>
      <c r="MDA4" s="25"/>
      <c r="MDC4" s="25"/>
      <c r="MDE4" s="25"/>
      <c r="MDG4" s="25"/>
      <c r="MDI4" s="25"/>
      <c r="MDK4" s="25"/>
      <c r="MDM4" s="25"/>
      <c r="MDO4" s="25"/>
      <c r="MDQ4" s="25"/>
      <c r="MDS4" s="25"/>
      <c r="MDU4" s="25"/>
      <c r="MDW4" s="25"/>
      <c r="MDY4" s="25"/>
      <c r="MEA4" s="25"/>
      <c r="MEC4" s="25"/>
      <c r="MEE4" s="25"/>
      <c r="MEG4" s="25"/>
      <c r="MEI4" s="25"/>
      <c r="MEK4" s="25"/>
      <c r="MEM4" s="25"/>
      <c r="MEO4" s="25"/>
      <c r="MEQ4" s="25"/>
      <c r="MES4" s="25"/>
      <c r="MEU4" s="25"/>
      <c r="MEW4" s="25"/>
      <c r="MEY4" s="25"/>
      <c r="MFA4" s="25"/>
      <c r="MFC4" s="25"/>
      <c r="MFE4" s="25"/>
      <c r="MFG4" s="25"/>
      <c r="MFI4" s="25"/>
      <c r="MFK4" s="25"/>
      <c r="MFM4" s="25"/>
      <c r="MFO4" s="25"/>
      <c r="MFQ4" s="25"/>
      <c r="MFS4" s="25"/>
      <c r="MFU4" s="25"/>
      <c r="MFW4" s="25"/>
      <c r="MFY4" s="25"/>
      <c r="MGA4" s="25"/>
      <c r="MGC4" s="25"/>
      <c r="MGE4" s="25"/>
      <c r="MGG4" s="25"/>
      <c r="MGI4" s="25"/>
      <c r="MGK4" s="25"/>
      <c r="MGM4" s="25"/>
      <c r="MGO4" s="25"/>
      <c r="MGQ4" s="25"/>
      <c r="MGS4" s="25"/>
      <c r="MGU4" s="25"/>
      <c r="MGW4" s="25"/>
      <c r="MGY4" s="25"/>
      <c r="MHA4" s="25"/>
      <c r="MHC4" s="25"/>
      <c r="MHE4" s="25"/>
      <c r="MHG4" s="25"/>
      <c r="MHI4" s="25"/>
      <c r="MHK4" s="25"/>
      <c r="MHM4" s="25"/>
      <c r="MHO4" s="25"/>
      <c r="MHQ4" s="25"/>
      <c r="MHS4" s="25"/>
      <c r="MHU4" s="25"/>
      <c r="MHW4" s="25"/>
      <c r="MHY4" s="25"/>
      <c r="MIA4" s="25"/>
      <c r="MIC4" s="25"/>
      <c r="MIE4" s="25"/>
      <c r="MIG4" s="25"/>
      <c r="MII4" s="25"/>
      <c r="MIK4" s="25"/>
      <c r="MIM4" s="25"/>
      <c r="MIO4" s="25"/>
      <c r="MIQ4" s="25"/>
      <c r="MIS4" s="25"/>
      <c r="MIU4" s="25"/>
      <c r="MIW4" s="25"/>
      <c r="MIY4" s="25"/>
      <c r="MJA4" s="25"/>
      <c r="MJC4" s="25"/>
      <c r="MJE4" s="25"/>
      <c r="MJG4" s="25"/>
      <c r="MJI4" s="25"/>
      <c r="MJK4" s="25"/>
      <c r="MJM4" s="25"/>
      <c r="MJO4" s="25"/>
      <c r="MJQ4" s="25"/>
      <c r="MJS4" s="25"/>
      <c r="MJU4" s="25"/>
      <c r="MJW4" s="25"/>
      <c r="MJY4" s="25"/>
      <c r="MKA4" s="25"/>
      <c r="MKC4" s="25"/>
      <c r="MKE4" s="25"/>
      <c r="MKG4" s="25"/>
      <c r="MKI4" s="25"/>
      <c r="MKK4" s="25"/>
      <c r="MKM4" s="25"/>
      <c r="MKO4" s="25"/>
      <c r="MKQ4" s="25"/>
      <c r="MKS4" s="25"/>
      <c r="MKU4" s="25"/>
      <c r="MKW4" s="25"/>
      <c r="MKY4" s="25"/>
      <c r="MLA4" s="25"/>
      <c r="MLC4" s="25"/>
      <c r="MLE4" s="25"/>
      <c r="MLG4" s="25"/>
      <c r="MLI4" s="25"/>
      <c r="MLK4" s="25"/>
      <c r="MLM4" s="25"/>
      <c r="MLO4" s="25"/>
      <c r="MLQ4" s="25"/>
      <c r="MLS4" s="25"/>
      <c r="MLU4" s="25"/>
      <c r="MLW4" s="25"/>
      <c r="MLY4" s="25"/>
      <c r="MMA4" s="25"/>
      <c r="MMC4" s="25"/>
      <c r="MME4" s="25"/>
      <c r="MMG4" s="25"/>
      <c r="MMI4" s="25"/>
      <c r="MMK4" s="25"/>
      <c r="MMM4" s="25"/>
      <c r="MMO4" s="25"/>
      <c r="MMQ4" s="25"/>
      <c r="MMS4" s="25"/>
      <c r="MMU4" s="25"/>
      <c r="MMW4" s="25"/>
      <c r="MMY4" s="25"/>
      <c r="MNA4" s="25"/>
      <c r="MNC4" s="25"/>
      <c r="MNE4" s="25"/>
      <c r="MNG4" s="25"/>
      <c r="MNI4" s="25"/>
      <c r="MNK4" s="25"/>
      <c r="MNM4" s="25"/>
      <c r="MNO4" s="25"/>
      <c r="MNQ4" s="25"/>
      <c r="MNS4" s="25"/>
      <c r="MNU4" s="25"/>
      <c r="MNW4" s="25"/>
      <c r="MNY4" s="25"/>
      <c r="MOA4" s="25"/>
      <c r="MOC4" s="25"/>
      <c r="MOE4" s="25"/>
      <c r="MOG4" s="25"/>
      <c r="MOI4" s="25"/>
      <c r="MOK4" s="25"/>
      <c r="MOM4" s="25"/>
      <c r="MOO4" s="25"/>
      <c r="MOQ4" s="25"/>
      <c r="MOS4" s="25"/>
      <c r="MOU4" s="25"/>
      <c r="MOW4" s="25"/>
      <c r="MOY4" s="25"/>
      <c r="MPA4" s="25"/>
      <c r="MPC4" s="25"/>
      <c r="MPE4" s="25"/>
      <c r="MPG4" s="25"/>
      <c r="MPI4" s="25"/>
      <c r="MPK4" s="25"/>
      <c r="MPM4" s="25"/>
      <c r="MPO4" s="25"/>
      <c r="MPQ4" s="25"/>
      <c r="MPS4" s="25"/>
      <c r="MPU4" s="25"/>
      <c r="MPW4" s="25"/>
      <c r="MPY4" s="25"/>
      <c r="MQA4" s="25"/>
      <c r="MQC4" s="25"/>
      <c r="MQE4" s="25"/>
      <c r="MQG4" s="25"/>
      <c r="MQI4" s="25"/>
      <c r="MQK4" s="25"/>
      <c r="MQM4" s="25"/>
      <c r="MQO4" s="25"/>
      <c r="MQQ4" s="25"/>
      <c r="MQS4" s="25"/>
      <c r="MQU4" s="25"/>
      <c r="MQW4" s="25"/>
      <c r="MQY4" s="25"/>
      <c r="MRA4" s="25"/>
      <c r="MRC4" s="25"/>
      <c r="MRE4" s="25"/>
      <c r="MRG4" s="25"/>
      <c r="MRI4" s="25"/>
      <c r="MRK4" s="25"/>
      <c r="MRM4" s="25"/>
      <c r="MRO4" s="25"/>
      <c r="MRQ4" s="25"/>
      <c r="MRS4" s="25"/>
      <c r="MRU4" s="25"/>
      <c r="MRW4" s="25"/>
      <c r="MRY4" s="25"/>
      <c r="MSA4" s="25"/>
      <c r="MSC4" s="25"/>
      <c r="MSE4" s="25"/>
      <c r="MSG4" s="25"/>
      <c r="MSI4" s="25"/>
      <c r="MSK4" s="25"/>
      <c r="MSM4" s="25"/>
      <c r="MSO4" s="25"/>
      <c r="MSQ4" s="25"/>
      <c r="MSS4" s="25"/>
      <c r="MSU4" s="25"/>
      <c r="MSW4" s="25"/>
      <c r="MSY4" s="25"/>
      <c r="MTA4" s="25"/>
      <c r="MTC4" s="25"/>
      <c r="MTE4" s="25"/>
      <c r="MTG4" s="25"/>
      <c r="MTI4" s="25"/>
      <c r="MTK4" s="25"/>
      <c r="MTM4" s="25"/>
      <c r="MTO4" s="25"/>
      <c r="MTQ4" s="25"/>
      <c r="MTS4" s="25"/>
      <c r="MTU4" s="25"/>
      <c r="MTW4" s="25"/>
      <c r="MTY4" s="25"/>
      <c r="MUA4" s="25"/>
      <c r="MUC4" s="25"/>
      <c r="MUE4" s="25"/>
      <c r="MUG4" s="25"/>
      <c r="MUI4" s="25"/>
      <c r="MUK4" s="25"/>
      <c r="MUM4" s="25"/>
      <c r="MUO4" s="25"/>
      <c r="MUQ4" s="25"/>
      <c r="MUS4" s="25"/>
      <c r="MUU4" s="25"/>
      <c r="MUW4" s="25"/>
      <c r="MUY4" s="25"/>
      <c r="MVA4" s="25"/>
      <c r="MVC4" s="25"/>
      <c r="MVE4" s="25"/>
      <c r="MVG4" s="25"/>
      <c r="MVI4" s="25"/>
      <c r="MVK4" s="25"/>
      <c r="MVM4" s="25"/>
      <c r="MVO4" s="25"/>
      <c r="MVQ4" s="25"/>
      <c r="MVS4" s="25"/>
      <c r="MVU4" s="25"/>
      <c r="MVW4" s="25"/>
      <c r="MVY4" s="25"/>
      <c r="MWA4" s="25"/>
      <c r="MWC4" s="25"/>
      <c r="MWE4" s="25"/>
      <c r="MWG4" s="25"/>
      <c r="MWI4" s="25"/>
      <c r="MWK4" s="25"/>
      <c r="MWM4" s="25"/>
      <c r="MWO4" s="25"/>
      <c r="MWQ4" s="25"/>
      <c r="MWS4" s="25"/>
      <c r="MWU4" s="25"/>
      <c r="MWW4" s="25"/>
      <c r="MWY4" s="25"/>
      <c r="MXA4" s="25"/>
      <c r="MXC4" s="25"/>
      <c r="MXE4" s="25"/>
      <c r="MXG4" s="25"/>
      <c r="MXI4" s="25"/>
      <c r="MXK4" s="25"/>
      <c r="MXM4" s="25"/>
      <c r="MXO4" s="25"/>
      <c r="MXQ4" s="25"/>
      <c r="MXS4" s="25"/>
      <c r="MXU4" s="25"/>
      <c r="MXW4" s="25"/>
      <c r="MXY4" s="25"/>
      <c r="MYA4" s="25"/>
      <c r="MYC4" s="25"/>
      <c r="MYE4" s="25"/>
      <c r="MYG4" s="25"/>
      <c r="MYI4" s="25"/>
      <c r="MYK4" s="25"/>
      <c r="MYM4" s="25"/>
      <c r="MYO4" s="25"/>
      <c r="MYQ4" s="25"/>
      <c r="MYS4" s="25"/>
      <c r="MYU4" s="25"/>
      <c r="MYW4" s="25"/>
      <c r="MYY4" s="25"/>
      <c r="MZA4" s="25"/>
      <c r="MZC4" s="25"/>
      <c r="MZE4" s="25"/>
      <c r="MZG4" s="25"/>
      <c r="MZI4" s="25"/>
      <c r="MZK4" s="25"/>
      <c r="MZM4" s="25"/>
      <c r="MZO4" s="25"/>
      <c r="MZQ4" s="25"/>
      <c r="MZS4" s="25"/>
      <c r="MZU4" s="25"/>
      <c r="MZW4" s="25"/>
      <c r="MZY4" s="25"/>
      <c r="NAA4" s="25"/>
      <c r="NAC4" s="25"/>
      <c r="NAE4" s="25"/>
      <c r="NAG4" s="25"/>
      <c r="NAI4" s="25"/>
      <c r="NAK4" s="25"/>
      <c r="NAM4" s="25"/>
      <c r="NAO4" s="25"/>
      <c r="NAQ4" s="25"/>
      <c r="NAS4" s="25"/>
      <c r="NAU4" s="25"/>
      <c r="NAW4" s="25"/>
      <c r="NAY4" s="25"/>
      <c r="NBA4" s="25"/>
      <c r="NBC4" s="25"/>
      <c r="NBE4" s="25"/>
      <c r="NBG4" s="25"/>
      <c r="NBI4" s="25"/>
      <c r="NBK4" s="25"/>
      <c r="NBM4" s="25"/>
      <c r="NBO4" s="25"/>
      <c r="NBQ4" s="25"/>
      <c r="NBS4" s="25"/>
      <c r="NBU4" s="25"/>
      <c r="NBW4" s="25"/>
      <c r="NBY4" s="25"/>
      <c r="NCA4" s="25"/>
      <c r="NCC4" s="25"/>
      <c r="NCE4" s="25"/>
      <c r="NCG4" s="25"/>
      <c r="NCI4" s="25"/>
      <c r="NCK4" s="25"/>
      <c r="NCM4" s="25"/>
      <c r="NCO4" s="25"/>
      <c r="NCQ4" s="25"/>
      <c r="NCS4" s="25"/>
      <c r="NCU4" s="25"/>
      <c r="NCW4" s="25"/>
      <c r="NCY4" s="25"/>
      <c r="NDA4" s="25"/>
      <c r="NDC4" s="25"/>
      <c r="NDE4" s="25"/>
      <c r="NDG4" s="25"/>
      <c r="NDI4" s="25"/>
      <c r="NDK4" s="25"/>
      <c r="NDM4" s="25"/>
      <c r="NDO4" s="25"/>
      <c r="NDQ4" s="25"/>
      <c r="NDS4" s="25"/>
      <c r="NDU4" s="25"/>
      <c r="NDW4" s="25"/>
      <c r="NDY4" s="25"/>
      <c r="NEA4" s="25"/>
      <c r="NEC4" s="25"/>
      <c r="NEE4" s="25"/>
      <c r="NEG4" s="25"/>
      <c r="NEI4" s="25"/>
      <c r="NEK4" s="25"/>
      <c r="NEM4" s="25"/>
      <c r="NEO4" s="25"/>
      <c r="NEQ4" s="25"/>
      <c r="NES4" s="25"/>
      <c r="NEU4" s="25"/>
      <c r="NEW4" s="25"/>
      <c r="NEY4" s="25"/>
      <c r="NFA4" s="25"/>
      <c r="NFC4" s="25"/>
      <c r="NFE4" s="25"/>
      <c r="NFG4" s="25"/>
      <c r="NFI4" s="25"/>
      <c r="NFK4" s="25"/>
      <c r="NFM4" s="25"/>
      <c r="NFO4" s="25"/>
      <c r="NFQ4" s="25"/>
      <c r="NFS4" s="25"/>
      <c r="NFU4" s="25"/>
      <c r="NFW4" s="25"/>
      <c r="NFY4" s="25"/>
      <c r="NGA4" s="25"/>
      <c r="NGC4" s="25"/>
      <c r="NGE4" s="25"/>
      <c r="NGG4" s="25"/>
      <c r="NGI4" s="25"/>
      <c r="NGK4" s="25"/>
      <c r="NGM4" s="25"/>
      <c r="NGO4" s="25"/>
      <c r="NGQ4" s="25"/>
      <c r="NGS4" s="25"/>
      <c r="NGU4" s="25"/>
      <c r="NGW4" s="25"/>
      <c r="NGY4" s="25"/>
      <c r="NHA4" s="25"/>
      <c r="NHC4" s="25"/>
      <c r="NHE4" s="25"/>
      <c r="NHG4" s="25"/>
      <c r="NHI4" s="25"/>
      <c r="NHK4" s="25"/>
      <c r="NHM4" s="25"/>
      <c r="NHO4" s="25"/>
      <c r="NHQ4" s="25"/>
      <c r="NHS4" s="25"/>
      <c r="NHU4" s="25"/>
      <c r="NHW4" s="25"/>
      <c r="NHY4" s="25"/>
      <c r="NIA4" s="25"/>
      <c r="NIC4" s="25"/>
      <c r="NIE4" s="25"/>
      <c r="NIG4" s="25"/>
      <c r="NII4" s="25"/>
      <c r="NIK4" s="25"/>
      <c r="NIM4" s="25"/>
      <c r="NIO4" s="25"/>
      <c r="NIQ4" s="25"/>
      <c r="NIS4" s="25"/>
      <c r="NIU4" s="25"/>
      <c r="NIW4" s="25"/>
      <c r="NIY4" s="25"/>
      <c r="NJA4" s="25"/>
      <c r="NJC4" s="25"/>
      <c r="NJE4" s="25"/>
      <c r="NJG4" s="25"/>
      <c r="NJI4" s="25"/>
      <c r="NJK4" s="25"/>
      <c r="NJM4" s="25"/>
      <c r="NJO4" s="25"/>
      <c r="NJQ4" s="25"/>
      <c r="NJS4" s="25"/>
      <c r="NJU4" s="25"/>
      <c r="NJW4" s="25"/>
      <c r="NJY4" s="25"/>
      <c r="NKA4" s="25"/>
      <c r="NKC4" s="25"/>
      <c r="NKE4" s="25"/>
      <c r="NKG4" s="25"/>
      <c r="NKI4" s="25"/>
      <c r="NKK4" s="25"/>
      <c r="NKM4" s="25"/>
      <c r="NKO4" s="25"/>
      <c r="NKQ4" s="25"/>
      <c r="NKS4" s="25"/>
      <c r="NKU4" s="25"/>
      <c r="NKW4" s="25"/>
      <c r="NKY4" s="25"/>
      <c r="NLA4" s="25"/>
      <c r="NLC4" s="25"/>
      <c r="NLE4" s="25"/>
      <c r="NLG4" s="25"/>
      <c r="NLI4" s="25"/>
      <c r="NLK4" s="25"/>
      <c r="NLM4" s="25"/>
      <c r="NLO4" s="25"/>
      <c r="NLQ4" s="25"/>
      <c r="NLS4" s="25"/>
      <c r="NLU4" s="25"/>
      <c r="NLW4" s="25"/>
      <c r="NLY4" s="25"/>
      <c r="NMA4" s="25"/>
      <c r="NMC4" s="25"/>
      <c r="NME4" s="25"/>
      <c r="NMG4" s="25"/>
      <c r="NMI4" s="25"/>
      <c r="NMK4" s="25"/>
      <c r="NMM4" s="25"/>
      <c r="NMO4" s="25"/>
      <c r="NMQ4" s="25"/>
      <c r="NMS4" s="25"/>
      <c r="NMU4" s="25"/>
      <c r="NMW4" s="25"/>
      <c r="NMY4" s="25"/>
      <c r="NNA4" s="25"/>
      <c r="NNC4" s="25"/>
      <c r="NNE4" s="25"/>
      <c r="NNG4" s="25"/>
      <c r="NNI4" s="25"/>
      <c r="NNK4" s="25"/>
      <c r="NNM4" s="25"/>
      <c r="NNO4" s="25"/>
      <c r="NNQ4" s="25"/>
      <c r="NNS4" s="25"/>
      <c r="NNU4" s="25"/>
      <c r="NNW4" s="25"/>
      <c r="NNY4" s="25"/>
      <c r="NOA4" s="25"/>
      <c r="NOC4" s="25"/>
      <c r="NOE4" s="25"/>
      <c r="NOG4" s="25"/>
      <c r="NOI4" s="25"/>
      <c r="NOK4" s="25"/>
      <c r="NOM4" s="25"/>
      <c r="NOO4" s="25"/>
      <c r="NOQ4" s="25"/>
      <c r="NOS4" s="25"/>
      <c r="NOU4" s="25"/>
      <c r="NOW4" s="25"/>
      <c r="NOY4" s="25"/>
      <c r="NPA4" s="25"/>
      <c r="NPC4" s="25"/>
      <c r="NPE4" s="25"/>
      <c r="NPG4" s="25"/>
      <c r="NPI4" s="25"/>
      <c r="NPK4" s="25"/>
      <c r="NPM4" s="25"/>
      <c r="NPO4" s="25"/>
      <c r="NPQ4" s="25"/>
      <c r="NPS4" s="25"/>
      <c r="NPU4" s="25"/>
      <c r="NPW4" s="25"/>
      <c r="NPY4" s="25"/>
      <c r="NQA4" s="25"/>
      <c r="NQC4" s="25"/>
      <c r="NQE4" s="25"/>
      <c r="NQG4" s="25"/>
      <c r="NQI4" s="25"/>
      <c r="NQK4" s="25"/>
      <c r="NQM4" s="25"/>
      <c r="NQO4" s="25"/>
      <c r="NQQ4" s="25"/>
      <c r="NQS4" s="25"/>
      <c r="NQU4" s="25"/>
      <c r="NQW4" s="25"/>
      <c r="NQY4" s="25"/>
      <c r="NRA4" s="25"/>
      <c r="NRC4" s="25"/>
      <c r="NRE4" s="25"/>
      <c r="NRG4" s="25"/>
      <c r="NRI4" s="25"/>
      <c r="NRK4" s="25"/>
      <c r="NRM4" s="25"/>
      <c r="NRO4" s="25"/>
      <c r="NRQ4" s="25"/>
      <c r="NRS4" s="25"/>
      <c r="NRU4" s="25"/>
      <c r="NRW4" s="25"/>
      <c r="NRY4" s="25"/>
      <c r="NSA4" s="25"/>
      <c r="NSC4" s="25"/>
      <c r="NSE4" s="25"/>
      <c r="NSG4" s="25"/>
      <c r="NSI4" s="25"/>
      <c r="NSK4" s="25"/>
      <c r="NSM4" s="25"/>
      <c r="NSO4" s="25"/>
      <c r="NSQ4" s="25"/>
      <c r="NSS4" s="25"/>
      <c r="NSU4" s="25"/>
      <c r="NSW4" s="25"/>
      <c r="NSY4" s="25"/>
      <c r="NTA4" s="25"/>
      <c r="NTC4" s="25"/>
      <c r="NTE4" s="25"/>
      <c r="NTG4" s="25"/>
      <c r="NTI4" s="25"/>
      <c r="NTK4" s="25"/>
      <c r="NTM4" s="25"/>
      <c r="NTO4" s="25"/>
      <c r="NTQ4" s="25"/>
      <c r="NTS4" s="25"/>
      <c r="NTU4" s="25"/>
      <c r="NTW4" s="25"/>
      <c r="NTY4" s="25"/>
      <c r="NUA4" s="25"/>
      <c r="NUC4" s="25"/>
      <c r="NUE4" s="25"/>
      <c r="NUG4" s="25"/>
      <c r="NUI4" s="25"/>
      <c r="NUK4" s="25"/>
      <c r="NUM4" s="25"/>
      <c r="NUO4" s="25"/>
      <c r="NUQ4" s="25"/>
      <c r="NUS4" s="25"/>
      <c r="NUU4" s="25"/>
      <c r="NUW4" s="25"/>
      <c r="NUY4" s="25"/>
      <c r="NVA4" s="25"/>
      <c r="NVC4" s="25"/>
      <c r="NVE4" s="25"/>
      <c r="NVG4" s="25"/>
      <c r="NVI4" s="25"/>
      <c r="NVK4" s="25"/>
      <c r="NVM4" s="25"/>
      <c r="NVO4" s="25"/>
      <c r="NVQ4" s="25"/>
      <c r="NVS4" s="25"/>
      <c r="NVU4" s="25"/>
      <c r="NVW4" s="25"/>
      <c r="NVY4" s="25"/>
      <c r="NWA4" s="25"/>
      <c r="NWC4" s="25"/>
      <c r="NWE4" s="25"/>
      <c r="NWG4" s="25"/>
      <c r="NWI4" s="25"/>
      <c r="NWK4" s="25"/>
      <c r="NWM4" s="25"/>
      <c r="NWO4" s="25"/>
      <c r="NWQ4" s="25"/>
      <c r="NWS4" s="25"/>
      <c r="NWU4" s="25"/>
      <c r="NWW4" s="25"/>
      <c r="NWY4" s="25"/>
      <c r="NXA4" s="25"/>
      <c r="NXC4" s="25"/>
      <c r="NXE4" s="25"/>
      <c r="NXG4" s="25"/>
      <c r="NXI4" s="25"/>
      <c r="NXK4" s="25"/>
      <c r="NXM4" s="25"/>
      <c r="NXO4" s="25"/>
      <c r="NXQ4" s="25"/>
      <c r="NXS4" s="25"/>
      <c r="NXU4" s="25"/>
      <c r="NXW4" s="25"/>
      <c r="NXY4" s="25"/>
      <c r="NYA4" s="25"/>
      <c r="NYC4" s="25"/>
      <c r="NYE4" s="25"/>
      <c r="NYG4" s="25"/>
      <c r="NYI4" s="25"/>
      <c r="NYK4" s="25"/>
      <c r="NYM4" s="25"/>
      <c r="NYO4" s="25"/>
      <c r="NYQ4" s="25"/>
      <c r="NYS4" s="25"/>
      <c r="NYU4" s="25"/>
      <c r="NYW4" s="25"/>
      <c r="NYY4" s="25"/>
      <c r="NZA4" s="25"/>
      <c r="NZC4" s="25"/>
      <c r="NZE4" s="25"/>
      <c r="NZG4" s="25"/>
      <c r="NZI4" s="25"/>
      <c r="NZK4" s="25"/>
      <c r="NZM4" s="25"/>
      <c r="NZO4" s="25"/>
      <c r="NZQ4" s="25"/>
      <c r="NZS4" s="25"/>
      <c r="NZU4" s="25"/>
      <c r="NZW4" s="25"/>
      <c r="NZY4" s="25"/>
      <c r="OAA4" s="25"/>
      <c r="OAC4" s="25"/>
      <c r="OAE4" s="25"/>
      <c r="OAG4" s="25"/>
      <c r="OAI4" s="25"/>
      <c r="OAK4" s="25"/>
      <c r="OAM4" s="25"/>
      <c r="OAO4" s="25"/>
      <c r="OAQ4" s="25"/>
      <c r="OAS4" s="25"/>
      <c r="OAU4" s="25"/>
      <c r="OAW4" s="25"/>
      <c r="OAY4" s="25"/>
      <c r="OBA4" s="25"/>
      <c r="OBC4" s="25"/>
      <c r="OBE4" s="25"/>
      <c r="OBG4" s="25"/>
      <c r="OBI4" s="25"/>
      <c r="OBK4" s="25"/>
      <c r="OBM4" s="25"/>
      <c r="OBO4" s="25"/>
      <c r="OBQ4" s="25"/>
      <c r="OBS4" s="25"/>
      <c r="OBU4" s="25"/>
      <c r="OBW4" s="25"/>
      <c r="OBY4" s="25"/>
      <c r="OCA4" s="25"/>
      <c r="OCC4" s="25"/>
      <c r="OCE4" s="25"/>
      <c r="OCG4" s="25"/>
      <c r="OCI4" s="25"/>
      <c r="OCK4" s="25"/>
      <c r="OCM4" s="25"/>
      <c r="OCO4" s="25"/>
      <c r="OCQ4" s="25"/>
      <c r="OCS4" s="25"/>
      <c r="OCU4" s="25"/>
      <c r="OCW4" s="25"/>
      <c r="OCY4" s="25"/>
      <c r="ODA4" s="25"/>
      <c r="ODC4" s="25"/>
      <c r="ODE4" s="25"/>
      <c r="ODG4" s="25"/>
      <c r="ODI4" s="25"/>
      <c r="ODK4" s="25"/>
      <c r="ODM4" s="25"/>
      <c r="ODO4" s="25"/>
      <c r="ODQ4" s="25"/>
      <c r="ODS4" s="25"/>
      <c r="ODU4" s="25"/>
      <c r="ODW4" s="25"/>
      <c r="ODY4" s="25"/>
      <c r="OEA4" s="25"/>
      <c r="OEC4" s="25"/>
      <c r="OEE4" s="25"/>
      <c r="OEG4" s="25"/>
      <c r="OEI4" s="25"/>
      <c r="OEK4" s="25"/>
      <c r="OEM4" s="25"/>
      <c r="OEO4" s="25"/>
      <c r="OEQ4" s="25"/>
      <c r="OES4" s="25"/>
      <c r="OEU4" s="25"/>
      <c r="OEW4" s="25"/>
      <c r="OEY4" s="25"/>
      <c r="OFA4" s="25"/>
      <c r="OFC4" s="25"/>
      <c r="OFE4" s="25"/>
      <c r="OFG4" s="25"/>
      <c r="OFI4" s="25"/>
      <c r="OFK4" s="25"/>
      <c r="OFM4" s="25"/>
      <c r="OFO4" s="25"/>
      <c r="OFQ4" s="25"/>
      <c r="OFS4" s="25"/>
      <c r="OFU4" s="25"/>
      <c r="OFW4" s="25"/>
      <c r="OFY4" s="25"/>
      <c r="OGA4" s="25"/>
      <c r="OGC4" s="25"/>
      <c r="OGE4" s="25"/>
      <c r="OGG4" s="25"/>
      <c r="OGI4" s="25"/>
      <c r="OGK4" s="25"/>
      <c r="OGM4" s="25"/>
      <c r="OGO4" s="25"/>
      <c r="OGQ4" s="25"/>
      <c r="OGS4" s="25"/>
      <c r="OGU4" s="25"/>
      <c r="OGW4" s="25"/>
      <c r="OGY4" s="25"/>
      <c r="OHA4" s="25"/>
      <c r="OHC4" s="25"/>
      <c r="OHE4" s="25"/>
      <c r="OHG4" s="25"/>
      <c r="OHI4" s="25"/>
      <c r="OHK4" s="25"/>
      <c r="OHM4" s="25"/>
      <c r="OHO4" s="25"/>
      <c r="OHQ4" s="25"/>
      <c r="OHS4" s="25"/>
      <c r="OHU4" s="25"/>
      <c r="OHW4" s="25"/>
      <c r="OHY4" s="25"/>
      <c r="OIA4" s="25"/>
      <c r="OIC4" s="25"/>
      <c r="OIE4" s="25"/>
      <c r="OIG4" s="25"/>
      <c r="OII4" s="25"/>
      <c r="OIK4" s="25"/>
      <c r="OIM4" s="25"/>
      <c r="OIO4" s="25"/>
      <c r="OIQ4" s="25"/>
      <c r="OIS4" s="25"/>
      <c r="OIU4" s="25"/>
      <c r="OIW4" s="25"/>
      <c r="OIY4" s="25"/>
      <c r="OJA4" s="25"/>
      <c r="OJC4" s="25"/>
      <c r="OJE4" s="25"/>
      <c r="OJG4" s="25"/>
      <c r="OJI4" s="25"/>
      <c r="OJK4" s="25"/>
      <c r="OJM4" s="25"/>
      <c r="OJO4" s="25"/>
      <c r="OJQ4" s="25"/>
      <c r="OJS4" s="25"/>
      <c r="OJU4" s="25"/>
      <c r="OJW4" s="25"/>
      <c r="OJY4" s="25"/>
      <c r="OKA4" s="25"/>
      <c r="OKC4" s="25"/>
      <c r="OKE4" s="25"/>
      <c r="OKG4" s="25"/>
      <c r="OKI4" s="25"/>
      <c r="OKK4" s="25"/>
      <c r="OKM4" s="25"/>
      <c r="OKO4" s="25"/>
      <c r="OKQ4" s="25"/>
      <c r="OKS4" s="25"/>
      <c r="OKU4" s="25"/>
      <c r="OKW4" s="25"/>
      <c r="OKY4" s="25"/>
      <c r="OLA4" s="25"/>
      <c r="OLC4" s="25"/>
      <c r="OLE4" s="25"/>
      <c r="OLG4" s="25"/>
      <c r="OLI4" s="25"/>
      <c r="OLK4" s="25"/>
      <c r="OLM4" s="25"/>
      <c r="OLO4" s="25"/>
      <c r="OLQ4" s="25"/>
      <c r="OLS4" s="25"/>
      <c r="OLU4" s="25"/>
      <c r="OLW4" s="25"/>
      <c r="OLY4" s="25"/>
      <c r="OMA4" s="25"/>
      <c r="OMC4" s="25"/>
      <c r="OME4" s="25"/>
      <c r="OMG4" s="25"/>
      <c r="OMI4" s="25"/>
      <c r="OMK4" s="25"/>
      <c r="OMM4" s="25"/>
      <c r="OMO4" s="25"/>
      <c r="OMQ4" s="25"/>
      <c r="OMS4" s="25"/>
      <c r="OMU4" s="25"/>
      <c r="OMW4" s="25"/>
      <c r="OMY4" s="25"/>
      <c r="ONA4" s="25"/>
      <c r="ONC4" s="25"/>
      <c r="ONE4" s="25"/>
      <c r="ONG4" s="25"/>
      <c r="ONI4" s="25"/>
      <c r="ONK4" s="25"/>
      <c r="ONM4" s="25"/>
      <c r="ONO4" s="25"/>
      <c r="ONQ4" s="25"/>
      <c r="ONS4" s="25"/>
      <c r="ONU4" s="25"/>
      <c r="ONW4" s="25"/>
      <c r="ONY4" s="25"/>
      <c r="OOA4" s="25"/>
      <c r="OOC4" s="25"/>
      <c r="OOE4" s="25"/>
      <c r="OOG4" s="25"/>
      <c r="OOI4" s="25"/>
      <c r="OOK4" s="25"/>
      <c r="OOM4" s="25"/>
      <c r="OOO4" s="25"/>
      <c r="OOQ4" s="25"/>
      <c r="OOS4" s="25"/>
      <c r="OOU4" s="25"/>
      <c r="OOW4" s="25"/>
      <c r="OOY4" s="25"/>
      <c r="OPA4" s="25"/>
      <c r="OPC4" s="25"/>
      <c r="OPE4" s="25"/>
      <c r="OPG4" s="25"/>
      <c r="OPI4" s="25"/>
      <c r="OPK4" s="25"/>
      <c r="OPM4" s="25"/>
      <c r="OPO4" s="25"/>
      <c r="OPQ4" s="25"/>
      <c r="OPS4" s="25"/>
      <c r="OPU4" s="25"/>
      <c r="OPW4" s="25"/>
      <c r="OPY4" s="25"/>
      <c r="OQA4" s="25"/>
      <c r="OQC4" s="25"/>
      <c r="OQE4" s="25"/>
      <c r="OQG4" s="25"/>
      <c r="OQI4" s="25"/>
      <c r="OQK4" s="25"/>
      <c r="OQM4" s="25"/>
      <c r="OQO4" s="25"/>
      <c r="OQQ4" s="25"/>
      <c r="OQS4" s="25"/>
      <c r="OQU4" s="25"/>
      <c r="OQW4" s="25"/>
      <c r="OQY4" s="25"/>
      <c r="ORA4" s="25"/>
      <c r="ORC4" s="25"/>
      <c r="ORE4" s="25"/>
      <c r="ORG4" s="25"/>
      <c r="ORI4" s="25"/>
      <c r="ORK4" s="25"/>
      <c r="ORM4" s="25"/>
      <c r="ORO4" s="25"/>
      <c r="ORQ4" s="25"/>
      <c r="ORS4" s="25"/>
      <c r="ORU4" s="25"/>
      <c r="ORW4" s="25"/>
      <c r="ORY4" s="25"/>
      <c r="OSA4" s="25"/>
      <c r="OSC4" s="25"/>
      <c r="OSE4" s="25"/>
      <c r="OSG4" s="25"/>
      <c r="OSI4" s="25"/>
      <c r="OSK4" s="25"/>
      <c r="OSM4" s="25"/>
      <c r="OSO4" s="25"/>
      <c r="OSQ4" s="25"/>
      <c r="OSS4" s="25"/>
      <c r="OSU4" s="25"/>
      <c r="OSW4" s="25"/>
      <c r="OSY4" s="25"/>
      <c r="OTA4" s="25"/>
      <c r="OTC4" s="25"/>
      <c r="OTE4" s="25"/>
      <c r="OTG4" s="25"/>
      <c r="OTI4" s="25"/>
      <c r="OTK4" s="25"/>
      <c r="OTM4" s="25"/>
      <c r="OTO4" s="25"/>
      <c r="OTQ4" s="25"/>
      <c r="OTS4" s="25"/>
      <c r="OTU4" s="25"/>
      <c r="OTW4" s="25"/>
      <c r="OTY4" s="25"/>
      <c r="OUA4" s="25"/>
      <c r="OUC4" s="25"/>
      <c r="OUE4" s="25"/>
      <c r="OUG4" s="25"/>
      <c r="OUI4" s="25"/>
      <c r="OUK4" s="25"/>
      <c r="OUM4" s="25"/>
      <c r="OUO4" s="25"/>
      <c r="OUQ4" s="25"/>
      <c r="OUS4" s="25"/>
      <c r="OUU4" s="25"/>
      <c r="OUW4" s="25"/>
      <c r="OUY4" s="25"/>
      <c r="OVA4" s="25"/>
      <c r="OVC4" s="25"/>
      <c r="OVE4" s="25"/>
      <c r="OVG4" s="25"/>
      <c r="OVI4" s="25"/>
      <c r="OVK4" s="25"/>
      <c r="OVM4" s="25"/>
      <c r="OVO4" s="25"/>
      <c r="OVQ4" s="25"/>
      <c r="OVS4" s="25"/>
      <c r="OVU4" s="25"/>
      <c r="OVW4" s="25"/>
      <c r="OVY4" s="25"/>
      <c r="OWA4" s="25"/>
      <c r="OWC4" s="25"/>
      <c r="OWE4" s="25"/>
      <c r="OWG4" s="25"/>
      <c r="OWI4" s="25"/>
      <c r="OWK4" s="25"/>
      <c r="OWM4" s="25"/>
      <c r="OWO4" s="25"/>
      <c r="OWQ4" s="25"/>
      <c r="OWS4" s="25"/>
      <c r="OWU4" s="25"/>
      <c r="OWW4" s="25"/>
      <c r="OWY4" s="25"/>
      <c r="OXA4" s="25"/>
      <c r="OXC4" s="25"/>
      <c r="OXE4" s="25"/>
      <c r="OXG4" s="25"/>
      <c r="OXI4" s="25"/>
      <c r="OXK4" s="25"/>
      <c r="OXM4" s="25"/>
      <c r="OXO4" s="25"/>
      <c r="OXQ4" s="25"/>
      <c r="OXS4" s="25"/>
      <c r="OXU4" s="25"/>
      <c r="OXW4" s="25"/>
      <c r="OXY4" s="25"/>
      <c r="OYA4" s="25"/>
      <c r="OYC4" s="25"/>
      <c r="OYE4" s="25"/>
      <c r="OYG4" s="25"/>
      <c r="OYI4" s="25"/>
      <c r="OYK4" s="25"/>
      <c r="OYM4" s="25"/>
      <c r="OYO4" s="25"/>
      <c r="OYQ4" s="25"/>
      <c r="OYS4" s="25"/>
      <c r="OYU4" s="25"/>
      <c r="OYW4" s="25"/>
      <c r="OYY4" s="25"/>
      <c r="OZA4" s="25"/>
      <c r="OZC4" s="25"/>
      <c r="OZE4" s="25"/>
      <c r="OZG4" s="25"/>
      <c r="OZI4" s="25"/>
      <c r="OZK4" s="25"/>
      <c r="OZM4" s="25"/>
      <c r="OZO4" s="25"/>
      <c r="OZQ4" s="25"/>
      <c r="OZS4" s="25"/>
      <c r="OZU4" s="25"/>
      <c r="OZW4" s="25"/>
      <c r="OZY4" s="25"/>
      <c r="PAA4" s="25"/>
      <c r="PAC4" s="25"/>
      <c r="PAE4" s="25"/>
      <c r="PAG4" s="25"/>
      <c r="PAI4" s="25"/>
      <c r="PAK4" s="25"/>
      <c r="PAM4" s="25"/>
      <c r="PAO4" s="25"/>
      <c r="PAQ4" s="25"/>
      <c r="PAS4" s="25"/>
      <c r="PAU4" s="25"/>
      <c r="PAW4" s="25"/>
      <c r="PAY4" s="25"/>
      <c r="PBA4" s="25"/>
      <c r="PBC4" s="25"/>
      <c r="PBE4" s="25"/>
      <c r="PBG4" s="25"/>
      <c r="PBI4" s="25"/>
      <c r="PBK4" s="25"/>
      <c r="PBM4" s="25"/>
      <c r="PBO4" s="25"/>
      <c r="PBQ4" s="25"/>
      <c r="PBS4" s="25"/>
      <c r="PBU4" s="25"/>
      <c r="PBW4" s="25"/>
      <c r="PBY4" s="25"/>
      <c r="PCA4" s="25"/>
      <c r="PCC4" s="25"/>
      <c r="PCE4" s="25"/>
      <c r="PCG4" s="25"/>
      <c r="PCI4" s="25"/>
      <c r="PCK4" s="25"/>
      <c r="PCM4" s="25"/>
      <c r="PCO4" s="25"/>
      <c r="PCQ4" s="25"/>
      <c r="PCS4" s="25"/>
      <c r="PCU4" s="25"/>
      <c r="PCW4" s="25"/>
      <c r="PCY4" s="25"/>
      <c r="PDA4" s="25"/>
      <c r="PDC4" s="25"/>
      <c r="PDE4" s="25"/>
      <c r="PDG4" s="25"/>
      <c r="PDI4" s="25"/>
      <c r="PDK4" s="25"/>
      <c r="PDM4" s="25"/>
      <c r="PDO4" s="25"/>
      <c r="PDQ4" s="25"/>
      <c r="PDS4" s="25"/>
      <c r="PDU4" s="25"/>
      <c r="PDW4" s="25"/>
      <c r="PDY4" s="25"/>
      <c r="PEA4" s="25"/>
      <c r="PEC4" s="25"/>
      <c r="PEE4" s="25"/>
      <c r="PEG4" s="25"/>
      <c r="PEI4" s="25"/>
      <c r="PEK4" s="25"/>
      <c r="PEM4" s="25"/>
      <c r="PEO4" s="25"/>
      <c r="PEQ4" s="25"/>
      <c r="PES4" s="25"/>
      <c r="PEU4" s="25"/>
      <c r="PEW4" s="25"/>
      <c r="PEY4" s="25"/>
      <c r="PFA4" s="25"/>
      <c r="PFC4" s="25"/>
      <c r="PFE4" s="25"/>
      <c r="PFG4" s="25"/>
      <c r="PFI4" s="25"/>
      <c r="PFK4" s="25"/>
      <c r="PFM4" s="25"/>
      <c r="PFO4" s="25"/>
      <c r="PFQ4" s="25"/>
      <c r="PFS4" s="25"/>
      <c r="PFU4" s="25"/>
      <c r="PFW4" s="25"/>
      <c r="PFY4" s="25"/>
      <c r="PGA4" s="25"/>
      <c r="PGC4" s="25"/>
      <c r="PGE4" s="25"/>
      <c r="PGG4" s="25"/>
      <c r="PGI4" s="25"/>
      <c r="PGK4" s="25"/>
      <c r="PGM4" s="25"/>
      <c r="PGO4" s="25"/>
      <c r="PGQ4" s="25"/>
      <c r="PGS4" s="25"/>
      <c r="PGU4" s="25"/>
      <c r="PGW4" s="25"/>
      <c r="PGY4" s="25"/>
      <c r="PHA4" s="25"/>
      <c r="PHC4" s="25"/>
      <c r="PHE4" s="25"/>
      <c r="PHG4" s="25"/>
      <c r="PHI4" s="25"/>
      <c r="PHK4" s="25"/>
      <c r="PHM4" s="25"/>
      <c r="PHO4" s="25"/>
      <c r="PHQ4" s="25"/>
      <c r="PHS4" s="25"/>
      <c r="PHU4" s="25"/>
      <c r="PHW4" s="25"/>
      <c r="PHY4" s="25"/>
      <c r="PIA4" s="25"/>
      <c r="PIC4" s="25"/>
      <c r="PIE4" s="25"/>
      <c r="PIG4" s="25"/>
      <c r="PII4" s="25"/>
      <c r="PIK4" s="25"/>
      <c r="PIM4" s="25"/>
      <c r="PIO4" s="25"/>
      <c r="PIQ4" s="25"/>
      <c r="PIS4" s="25"/>
      <c r="PIU4" s="25"/>
      <c r="PIW4" s="25"/>
      <c r="PIY4" s="25"/>
      <c r="PJA4" s="25"/>
      <c r="PJC4" s="25"/>
      <c r="PJE4" s="25"/>
      <c r="PJG4" s="25"/>
      <c r="PJI4" s="25"/>
      <c r="PJK4" s="25"/>
      <c r="PJM4" s="25"/>
      <c r="PJO4" s="25"/>
      <c r="PJQ4" s="25"/>
      <c r="PJS4" s="25"/>
      <c r="PJU4" s="25"/>
      <c r="PJW4" s="25"/>
      <c r="PJY4" s="25"/>
      <c r="PKA4" s="25"/>
      <c r="PKC4" s="25"/>
      <c r="PKE4" s="25"/>
      <c r="PKG4" s="25"/>
      <c r="PKI4" s="25"/>
      <c r="PKK4" s="25"/>
      <c r="PKM4" s="25"/>
      <c r="PKO4" s="25"/>
      <c r="PKQ4" s="25"/>
      <c r="PKS4" s="25"/>
      <c r="PKU4" s="25"/>
      <c r="PKW4" s="25"/>
      <c r="PKY4" s="25"/>
      <c r="PLA4" s="25"/>
      <c r="PLC4" s="25"/>
      <c r="PLE4" s="25"/>
      <c r="PLG4" s="25"/>
      <c r="PLI4" s="25"/>
      <c r="PLK4" s="25"/>
      <c r="PLM4" s="25"/>
      <c r="PLO4" s="25"/>
      <c r="PLQ4" s="25"/>
      <c r="PLS4" s="25"/>
      <c r="PLU4" s="25"/>
      <c r="PLW4" s="25"/>
      <c r="PLY4" s="25"/>
      <c r="PMA4" s="25"/>
      <c r="PMC4" s="25"/>
      <c r="PME4" s="25"/>
      <c r="PMG4" s="25"/>
      <c r="PMI4" s="25"/>
      <c r="PMK4" s="25"/>
      <c r="PMM4" s="25"/>
      <c r="PMO4" s="25"/>
      <c r="PMQ4" s="25"/>
      <c r="PMS4" s="25"/>
      <c r="PMU4" s="25"/>
      <c r="PMW4" s="25"/>
      <c r="PMY4" s="25"/>
      <c r="PNA4" s="25"/>
      <c r="PNC4" s="25"/>
      <c r="PNE4" s="25"/>
      <c r="PNG4" s="25"/>
      <c r="PNI4" s="25"/>
      <c r="PNK4" s="25"/>
      <c r="PNM4" s="25"/>
      <c r="PNO4" s="25"/>
      <c r="PNQ4" s="25"/>
      <c r="PNS4" s="25"/>
      <c r="PNU4" s="25"/>
      <c r="PNW4" s="25"/>
      <c r="PNY4" s="25"/>
      <c r="POA4" s="25"/>
      <c r="POC4" s="25"/>
      <c r="POE4" s="25"/>
      <c r="POG4" s="25"/>
      <c r="POI4" s="25"/>
      <c r="POK4" s="25"/>
      <c r="POM4" s="25"/>
      <c r="POO4" s="25"/>
      <c r="POQ4" s="25"/>
      <c r="POS4" s="25"/>
      <c r="POU4" s="25"/>
      <c r="POW4" s="25"/>
      <c r="POY4" s="25"/>
      <c r="PPA4" s="25"/>
      <c r="PPC4" s="25"/>
      <c r="PPE4" s="25"/>
      <c r="PPG4" s="25"/>
      <c r="PPI4" s="25"/>
      <c r="PPK4" s="25"/>
      <c r="PPM4" s="25"/>
      <c r="PPO4" s="25"/>
      <c r="PPQ4" s="25"/>
      <c r="PPS4" s="25"/>
      <c r="PPU4" s="25"/>
      <c r="PPW4" s="25"/>
      <c r="PPY4" s="25"/>
      <c r="PQA4" s="25"/>
      <c r="PQC4" s="25"/>
      <c r="PQE4" s="25"/>
      <c r="PQG4" s="25"/>
      <c r="PQI4" s="25"/>
      <c r="PQK4" s="25"/>
      <c r="PQM4" s="25"/>
      <c r="PQO4" s="25"/>
      <c r="PQQ4" s="25"/>
      <c r="PQS4" s="25"/>
      <c r="PQU4" s="25"/>
      <c r="PQW4" s="25"/>
      <c r="PQY4" s="25"/>
      <c r="PRA4" s="25"/>
      <c r="PRC4" s="25"/>
      <c r="PRE4" s="25"/>
      <c r="PRG4" s="25"/>
      <c r="PRI4" s="25"/>
      <c r="PRK4" s="25"/>
      <c r="PRM4" s="25"/>
      <c r="PRO4" s="25"/>
      <c r="PRQ4" s="25"/>
      <c r="PRS4" s="25"/>
      <c r="PRU4" s="25"/>
      <c r="PRW4" s="25"/>
      <c r="PRY4" s="25"/>
      <c r="PSA4" s="25"/>
      <c r="PSC4" s="25"/>
      <c r="PSE4" s="25"/>
      <c r="PSG4" s="25"/>
      <c r="PSI4" s="25"/>
      <c r="PSK4" s="25"/>
      <c r="PSM4" s="25"/>
      <c r="PSO4" s="25"/>
      <c r="PSQ4" s="25"/>
      <c r="PSS4" s="25"/>
      <c r="PSU4" s="25"/>
      <c r="PSW4" s="25"/>
      <c r="PSY4" s="25"/>
      <c r="PTA4" s="25"/>
      <c r="PTC4" s="25"/>
      <c r="PTE4" s="25"/>
      <c r="PTG4" s="25"/>
      <c r="PTI4" s="25"/>
      <c r="PTK4" s="25"/>
      <c r="PTM4" s="25"/>
      <c r="PTO4" s="25"/>
      <c r="PTQ4" s="25"/>
      <c r="PTS4" s="25"/>
      <c r="PTU4" s="25"/>
      <c r="PTW4" s="25"/>
      <c r="PTY4" s="25"/>
      <c r="PUA4" s="25"/>
      <c r="PUC4" s="25"/>
      <c r="PUE4" s="25"/>
      <c r="PUG4" s="25"/>
      <c r="PUI4" s="25"/>
      <c r="PUK4" s="25"/>
      <c r="PUM4" s="25"/>
      <c r="PUO4" s="25"/>
      <c r="PUQ4" s="25"/>
      <c r="PUS4" s="25"/>
      <c r="PUU4" s="25"/>
      <c r="PUW4" s="25"/>
      <c r="PUY4" s="25"/>
      <c r="PVA4" s="25"/>
      <c r="PVC4" s="25"/>
      <c r="PVE4" s="25"/>
      <c r="PVG4" s="25"/>
      <c r="PVI4" s="25"/>
      <c r="PVK4" s="25"/>
      <c r="PVM4" s="25"/>
      <c r="PVO4" s="25"/>
      <c r="PVQ4" s="25"/>
      <c r="PVS4" s="25"/>
      <c r="PVU4" s="25"/>
      <c r="PVW4" s="25"/>
      <c r="PVY4" s="25"/>
      <c r="PWA4" s="25"/>
      <c r="PWC4" s="25"/>
      <c r="PWE4" s="25"/>
      <c r="PWG4" s="25"/>
      <c r="PWI4" s="25"/>
      <c r="PWK4" s="25"/>
      <c r="PWM4" s="25"/>
      <c r="PWO4" s="25"/>
      <c r="PWQ4" s="25"/>
      <c r="PWS4" s="25"/>
      <c r="PWU4" s="25"/>
      <c r="PWW4" s="25"/>
      <c r="PWY4" s="25"/>
      <c r="PXA4" s="25"/>
      <c r="PXC4" s="25"/>
      <c r="PXE4" s="25"/>
      <c r="PXG4" s="25"/>
      <c r="PXI4" s="25"/>
      <c r="PXK4" s="25"/>
      <c r="PXM4" s="25"/>
      <c r="PXO4" s="25"/>
      <c r="PXQ4" s="25"/>
      <c r="PXS4" s="25"/>
      <c r="PXU4" s="25"/>
      <c r="PXW4" s="25"/>
      <c r="PXY4" s="25"/>
      <c r="PYA4" s="25"/>
      <c r="PYC4" s="25"/>
      <c r="PYE4" s="25"/>
      <c r="PYG4" s="25"/>
      <c r="PYI4" s="25"/>
      <c r="PYK4" s="25"/>
      <c r="PYM4" s="25"/>
      <c r="PYO4" s="25"/>
      <c r="PYQ4" s="25"/>
      <c r="PYS4" s="25"/>
      <c r="PYU4" s="25"/>
      <c r="PYW4" s="25"/>
      <c r="PYY4" s="25"/>
      <c r="PZA4" s="25"/>
      <c r="PZC4" s="25"/>
      <c r="PZE4" s="25"/>
      <c r="PZG4" s="25"/>
      <c r="PZI4" s="25"/>
      <c r="PZK4" s="25"/>
      <c r="PZM4" s="25"/>
      <c r="PZO4" s="25"/>
      <c r="PZQ4" s="25"/>
      <c r="PZS4" s="25"/>
      <c r="PZU4" s="25"/>
      <c r="PZW4" s="25"/>
      <c r="PZY4" s="25"/>
      <c r="QAA4" s="25"/>
      <c r="QAC4" s="25"/>
      <c r="QAE4" s="25"/>
      <c r="QAG4" s="25"/>
      <c r="QAI4" s="25"/>
      <c r="QAK4" s="25"/>
      <c r="QAM4" s="25"/>
      <c r="QAO4" s="25"/>
      <c r="QAQ4" s="25"/>
      <c r="QAS4" s="25"/>
      <c r="QAU4" s="25"/>
      <c r="QAW4" s="25"/>
      <c r="QAY4" s="25"/>
      <c r="QBA4" s="25"/>
      <c r="QBC4" s="25"/>
      <c r="QBE4" s="25"/>
      <c r="QBG4" s="25"/>
      <c r="QBI4" s="25"/>
      <c r="QBK4" s="25"/>
      <c r="QBM4" s="25"/>
      <c r="QBO4" s="25"/>
      <c r="QBQ4" s="25"/>
      <c r="QBS4" s="25"/>
      <c r="QBU4" s="25"/>
      <c r="QBW4" s="25"/>
      <c r="QBY4" s="25"/>
      <c r="QCA4" s="25"/>
      <c r="QCC4" s="25"/>
      <c r="QCE4" s="25"/>
      <c r="QCG4" s="25"/>
      <c r="QCI4" s="25"/>
      <c r="QCK4" s="25"/>
      <c r="QCM4" s="25"/>
      <c r="QCO4" s="25"/>
      <c r="QCQ4" s="25"/>
      <c r="QCS4" s="25"/>
      <c r="QCU4" s="25"/>
      <c r="QCW4" s="25"/>
      <c r="QCY4" s="25"/>
      <c r="QDA4" s="25"/>
      <c r="QDC4" s="25"/>
      <c r="QDE4" s="25"/>
      <c r="QDG4" s="25"/>
      <c r="QDI4" s="25"/>
      <c r="QDK4" s="25"/>
      <c r="QDM4" s="25"/>
      <c r="QDO4" s="25"/>
      <c r="QDQ4" s="25"/>
      <c r="QDS4" s="25"/>
      <c r="QDU4" s="25"/>
      <c r="QDW4" s="25"/>
      <c r="QDY4" s="25"/>
      <c r="QEA4" s="25"/>
      <c r="QEC4" s="25"/>
      <c r="QEE4" s="25"/>
      <c r="QEG4" s="25"/>
      <c r="QEI4" s="25"/>
      <c r="QEK4" s="25"/>
      <c r="QEM4" s="25"/>
      <c r="QEO4" s="25"/>
      <c r="QEQ4" s="25"/>
      <c r="QES4" s="25"/>
      <c r="QEU4" s="25"/>
      <c r="QEW4" s="25"/>
      <c r="QEY4" s="25"/>
      <c r="QFA4" s="25"/>
      <c r="QFC4" s="25"/>
      <c r="QFE4" s="25"/>
      <c r="QFG4" s="25"/>
      <c r="QFI4" s="25"/>
      <c r="QFK4" s="25"/>
      <c r="QFM4" s="25"/>
      <c r="QFO4" s="25"/>
      <c r="QFQ4" s="25"/>
      <c r="QFS4" s="25"/>
      <c r="QFU4" s="25"/>
      <c r="QFW4" s="25"/>
      <c r="QFY4" s="25"/>
      <c r="QGA4" s="25"/>
      <c r="QGC4" s="25"/>
      <c r="QGE4" s="25"/>
      <c r="QGG4" s="25"/>
      <c r="QGI4" s="25"/>
      <c r="QGK4" s="25"/>
      <c r="QGM4" s="25"/>
      <c r="QGO4" s="25"/>
      <c r="QGQ4" s="25"/>
      <c r="QGS4" s="25"/>
      <c r="QGU4" s="25"/>
      <c r="QGW4" s="25"/>
      <c r="QGY4" s="25"/>
      <c r="QHA4" s="25"/>
      <c r="QHC4" s="25"/>
      <c r="QHE4" s="25"/>
      <c r="QHG4" s="25"/>
      <c r="QHI4" s="25"/>
      <c r="QHK4" s="25"/>
      <c r="QHM4" s="25"/>
      <c r="QHO4" s="25"/>
      <c r="QHQ4" s="25"/>
      <c r="QHS4" s="25"/>
      <c r="QHU4" s="25"/>
      <c r="QHW4" s="25"/>
      <c r="QHY4" s="25"/>
      <c r="QIA4" s="25"/>
      <c r="QIC4" s="25"/>
      <c r="QIE4" s="25"/>
      <c r="QIG4" s="25"/>
      <c r="QII4" s="25"/>
      <c r="QIK4" s="25"/>
      <c r="QIM4" s="25"/>
      <c r="QIO4" s="25"/>
      <c r="QIQ4" s="25"/>
      <c r="QIS4" s="25"/>
      <c r="QIU4" s="25"/>
      <c r="QIW4" s="25"/>
      <c r="QIY4" s="25"/>
      <c r="QJA4" s="25"/>
      <c r="QJC4" s="25"/>
      <c r="QJE4" s="25"/>
      <c r="QJG4" s="25"/>
      <c r="QJI4" s="25"/>
      <c r="QJK4" s="25"/>
      <c r="QJM4" s="25"/>
      <c r="QJO4" s="25"/>
      <c r="QJQ4" s="25"/>
      <c r="QJS4" s="25"/>
      <c r="QJU4" s="25"/>
      <c r="QJW4" s="25"/>
      <c r="QJY4" s="25"/>
      <c r="QKA4" s="25"/>
      <c r="QKC4" s="25"/>
      <c r="QKE4" s="25"/>
      <c r="QKG4" s="25"/>
      <c r="QKI4" s="25"/>
      <c r="QKK4" s="25"/>
      <c r="QKM4" s="25"/>
      <c r="QKO4" s="25"/>
      <c r="QKQ4" s="25"/>
      <c r="QKS4" s="25"/>
      <c r="QKU4" s="25"/>
      <c r="QKW4" s="25"/>
      <c r="QKY4" s="25"/>
      <c r="QLA4" s="25"/>
      <c r="QLC4" s="25"/>
      <c r="QLE4" s="25"/>
      <c r="QLG4" s="25"/>
      <c r="QLI4" s="25"/>
      <c r="QLK4" s="25"/>
      <c r="QLM4" s="25"/>
      <c r="QLO4" s="25"/>
      <c r="QLQ4" s="25"/>
      <c r="QLS4" s="25"/>
      <c r="QLU4" s="25"/>
      <c r="QLW4" s="25"/>
      <c r="QLY4" s="25"/>
      <c r="QMA4" s="25"/>
      <c r="QMC4" s="25"/>
      <c r="QME4" s="25"/>
      <c r="QMG4" s="25"/>
      <c r="QMI4" s="25"/>
      <c r="QMK4" s="25"/>
      <c r="QMM4" s="25"/>
      <c r="QMO4" s="25"/>
      <c r="QMQ4" s="25"/>
      <c r="QMS4" s="25"/>
      <c r="QMU4" s="25"/>
      <c r="QMW4" s="25"/>
      <c r="QMY4" s="25"/>
      <c r="QNA4" s="25"/>
      <c r="QNC4" s="25"/>
      <c r="QNE4" s="25"/>
      <c r="QNG4" s="25"/>
      <c r="QNI4" s="25"/>
      <c r="QNK4" s="25"/>
      <c r="QNM4" s="25"/>
      <c r="QNO4" s="25"/>
      <c r="QNQ4" s="25"/>
      <c r="QNS4" s="25"/>
      <c r="QNU4" s="25"/>
      <c r="QNW4" s="25"/>
      <c r="QNY4" s="25"/>
      <c r="QOA4" s="25"/>
      <c r="QOC4" s="25"/>
      <c r="QOE4" s="25"/>
      <c r="QOG4" s="25"/>
      <c r="QOI4" s="25"/>
      <c r="QOK4" s="25"/>
      <c r="QOM4" s="25"/>
      <c r="QOO4" s="25"/>
      <c r="QOQ4" s="25"/>
      <c r="QOS4" s="25"/>
      <c r="QOU4" s="25"/>
      <c r="QOW4" s="25"/>
      <c r="QOY4" s="25"/>
      <c r="QPA4" s="25"/>
      <c r="QPC4" s="25"/>
      <c r="QPE4" s="25"/>
      <c r="QPG4" s="25"/>
      <c r="QPI4" s="25"/>
      <c r="QPK4" s="25"/>
      <c r="QPM4" s="25"/>
      <c r="QPO4" s="25"/>
      <c r="QPQ4" s="25"/>
      <c r="QPS4" s="25"/>
      <c r="QPU4" s="25"/>
      <c r="QPW4" s="25"/>
      <c r="QPY4" s="25"/>
      <c r="QQA4" s="25"/>
      <c r="QQC4" s="25"/>
      <c r="QQE4" s="25"/>
      <c r="QQG4" s="25"/>
      <c r="QQI4" s="25"/>
      <c r="QQK4" s="25"/>
      <c r="QQM4" s="25"/>
      <c r="QQO4" s="25"/>
      <c r="QQQ4" s="25"/>
      <c r="QQS4" s="25"/>
      <c r="QQU4" s="25"/>
      <c r="QQW4" s="25"/>
      <c r="QQY4" s="25"/>
      <c r="QRA4" s="25"/>
      <c r="QRC4" s="25"/>
      <c r="QRE4" s="25"/>
      <c r="QRG4" s="25"/>
      <c r="QRI4" s="25"/>
      <c r="QRK4" s="25"/>
      <c r="QRM4" s="25"/>
      <c r="QRO4" s="25"/>
      <c r="QRQ4" s="25"/>
      <c r="QRS4" s="25"/>
      <c r="QRU4" s="25"/>
      <c r="QRW4" s="25"/>
      <c r="QRY4" s="25"/>
      <c r="QSA4" s="25"/>
      <c r="QSC4" s="25"/>
      <c r="QSE4" s="25"/>
      <c r="QSG4" s="25"/>
      <c r="QSI4" s="25"/>
      <c r="QSK4" s="25"/>
      <c r="QSM4" s="25"/>
      <c r="QSO4" s="25"/>
      <c r="QSQ4" s="25"/>
      <c r="QSS4" s="25"/>
      <c r="QSU4" s="25"/>
      <c r="QSW4" s="25"/>
      <c r="QSY4" s="25"/>
      <c r="QTA4" s="25"/>
      <c r="QTC4" s="25"/>
      <c r="QTE4" s="25"/>
      <c r="QTG4" s="25"/>
      <c r="QTI4" s="25"/>
      <c r="QTK4" s="25"/>
      <c r="QTM4" s="25"/>
      <c r="QTO4" s="25"/>
      <c r="QTQ4" s="25"/>
      <c r="QTS4" s="25"/>
      <c r="QTU4" s="25"/>
      <c r="QTW4" s="25"/>
      <c r="QTY4" s="25"/>
      <c r="QUA4" s="25"/>
      <c r="QUC4" s="25"/>
      <c r="QUE4" s="25"/>
      <c r="QUG4" s="25"/>
      <c r="QUI4" s="25"/>
      <c r="QUK4" s="25"/>
      <c r="QUM4" s="25"/>
      <c r="QUO4" s="25"/>
      <c r="QUQ4" s="25"/>
      <c r="QUS4" s="25"/>
      <c r="QUU4" s="25"/>
      <c r="QUW4" s="25"/>
      <c r="QUY4" s="25"/>
      <c r="QVA4" s="25"/>
      <c r="QVC4" s="25"/>
      <c r="QVE4" s="25"/>
      <c r="QVG4" s="25"/>
      <c r="QVI4" s="25"/>
      <c r="QVK4" s="25"/>
      <c r="QVM4" s="25"/>
      <c r="QVO4" s="25"/>
      <c r="QVQ4" s="25"/>
      <c r="QVS4" s="25"/>
      <c r="QVU4" s="25"/>
      <c r="QVW4" s="25"/>
      <c r="QVY4" s="25"/>
      <c r="QWA4" s="25"/>
      <c r="QWC4" s="25"/>
      <c r="QWE4" s="25"/>
      <c r="QWG4" s="25"/>
      <c r="QWI4" s="25"/>
      <c r="QWK4" s="25"/>
      <c r="QWM4" s="25"/>
      <c r="QWO4" s="25"/>
      <c r="QWQ4" s="25"/>
      <c r="QWS4" s="25"/>
      <c r="QWU4" s="25"/>
      <c r="QWW4" s="25"/>
      <c r="QWY4" s="25"/>
      <c r="QXA4" s="25"/>
      <c r="QXC4" s="25"/>
      <c r="QXE4" s="25"/>
      <c r="QXG4" s="25"/>
      <c r="QXI4" s="25"/>
      <c r="QXK4" s="25"/>
      <c r="QXM4" s="25"/>
      <c r="QXO4" s="25"/>
      <c r="QXQ4" s="25"/>
      <c r="QXS4" s="25"/>
      <c r="QXU4" s="25"/>
      <c r="QXW4" s="25"/>
      <c r="QXY4" s="25"/>
      <c r="QYA4" s="25"/>
      <c r="QYC4" s="25"/>
      <c r="QYE4" s="25"/>
      <c r="QYG4" s="25"/>
      <c r="QYI4" s="25"/>
      <c r="QYK4" s="25"/>
      <c r="QYM4" s="25"/>
      <c r="QYO4" s="25"/>
      <c r="QYQ4" s="25"/>
      <c r="QYS4" s="25"/>
      <c r="QYU4" s="25"/>
      <c r="QYW4" s="25"/>
      <c r="QYY4" s="25"/>
      <c r="QZA4" s="25"/>
      <c r="QZC4" s="25"/>
      <c r="QZE4" s="25"/>
      <c r="QZG4" s="25"/>
      <c r="QZI4" s="25"/>
      <c r="QZK4" s="25"/>
      <c r="QZM4" s="25"/>
      <c r="QZO4" s="25"/>
      <c r="QZQ4" s="25"/>
      <c r="QZS4" s="25"/>
      <c r="QZU4" s="25"/>
      <c r="QZW4" s="25"/>
      <c r="QZY4" s="25"/>
      <c r="RAA4" s="25"/>
      <c r="RAC4" s="25"/>
      <c r="RAE4" s="25"/>
      <c r="RAG4" s="25"/>
      <c r="RAI4" s="25"/>
      <c r="RAK4" s="25"/>
      <c r="RAM4" s="25"/>
      <c r="RAO4" s="25"/>
      <c r="RAQ4" s="25"/>
      <c r="RAS4" s="25"/>
      <c r="RAU4" s="25"/>
      <c r="RAW4" s="25"/>
      <c r="RAY4" s="25"/>
      <c r="RBA4" s="25"/>
      <c r="RBC4" s="25"/>
      <c r="RBE4" s="25"/>
      <c r="RBG4" s="25"/>
      <c r="RBI4" s="25"/>
      <c r="RBK4" s="25"/>
      <c r="RBM4" s="25"/>
      <c r="RBO4" s="25"/>
      <c r="RBQ4" s="25"/>
      <c r="RBS4" s="25"/>
      <c r="RBU4" s="25"/>
      <c r="RBW4" s="25"/>
      <c r="RBY4" s="25"/>
      <c r="RCA4" s="25"/>
      <c r="RCC4" s="25"/>
      <c r="RCE4" s="25"/>
      <c r="RCG4" s="25"/>
      <c r="RCI4" s="25"/>
      <c r="RCK4" s="25"/>
      <c r="RCM4" s="25"/>
      <c r="RCO4" s="25"/>
      <c r="RCQ4" s="25"/>
      <c r="RCS4" s="25"/>
      <c r="RCU4" s="25"/>
      <c r="RCW4" s="25"/>
      <c r="RCY4" s="25"/>
      <c r="RDA4" s="25"/>
      <c r="RDC4" s="25"/>
      <c r="RDE4" s="25"/>
      <c r="RDG4" s="25"/>
      <c r="RDI4" s="25"/>
      <c r="RDK4" s="25"/>
      <c r="RDM4" s="25"/>
      <c r="RDO4" s="25"/>
      <c r="RDQ4" s="25"/>
      <c r="RDS4" s="25"/>
      <c r="RDU4" s="25"/>
      <c r="RDW4" s="25"/>
      <c r="RDY4" s="25"/>
      <c r="REA4" s="25"/>
      <c r="REC4" s="25"/>
      <c r="REE4" s="25"/>
      <c r="REG4" s="25"/>
      <c r="REI4" s="25"/>
      <c r="REK4" s="25"/>
      <c r="REM4" s="25"/>
      <c r="REO4" s="25"/>
      <c r="REQ4" s="25"/>
      <c r="RES4" s="25"/>
      <c r="REU4" s="25"/>
      <c r="REW4" s="25"/>
      <c r="REY4" s="25"/>
      <c r="RFA4" s="25"/>
      <c r="RFC4" s="25"/>
      <c r="RFE4" s="25"/>
      <c r="RFG4" s="25"/>
      <c r="RFI4" s="25"/>
      <c r="RFK4" s="25"/>
      <c r="RFM4" s="25"/>
      <c r="RFO4" s="25"/>
      <c r="RFQ4" s="25"/>
      <c r="RFS4" s="25"/>
      <c r="RFU4" s="25"/>
      <c r="RFW4" s="25"/>
      <c r="RFY4" s="25"/>
      <c r="RGA4" s="25"/>
      <c r="RGC4" s="25"/>
      <c r="RGE4" s="25"/>
      <c r="RGG4" s="25"/>
      <c r="RGI4" s="25"/>
      <c r="RGK4" s="25"/>
      <c r="RGM4" s="25"/>
      <c r="RGO4" s="25"/>
      <c r="RGQ4" s="25"/>
      <c r="RGS4" s="25"/>
      <c r="RGU4" s="25"/>
      <c r="RGW4" s="25"/>
      <c r="RGY4" s="25"/>
      <c r="RHA4" s="25"/>
      <c r="RHC4" s="25"/>
      <c r="RHE4" s="25"/>
      <c r="RHG4" s="25"/>
      <c r="RHI4" s="25"/>
      <c r="RHK4" s="25"/>
      <c r="RHM4" s="25"/>
      <c r="RHO4" s="25"/>
      <c r="RHQ4" s="25"/>
      <c r="RHS4" s="25"/>
      <c r="RHU4" s="25"/>
      <c r="RHW4" s="25"/>
      <c r="RHY4" s="25"/>
      <c r="RIA4" s="25"/>
      <c r="RIC4" s="25"/>
      <c r="RIE4" s="25"/>
      <c r="RIG4" s="25"/>
      <c r="RII4" s="25"/>
      <c r="RIK4" s="25"/>
      <c r="RIM4" s="25"/>
      <c r="RIO4" s="25"/>
      <c r="RIQ4" s="25"/>
      <c r="RIS4" s="25"/>
      <c r="RIU4" s="25"/>
      <c r="RIW4" s="25"/>
      <c r="RIY4" s="25"/>
      <c r="RJA4" s="25"/>
      <c r="RJC4" s="25"/>
      <c r="RJE4" s="25"/>
      <c r="RJG4" s="25"/>
      <c r="RJI4" s="25"/>
      <c r="RJK4" s="25"/>
      <c r="RJM4" s="25"/>
      <c r="RJO4" s="25"/>
      <c r="RJQ4" s="25"/>
      <c r="RJS4" s="25"/>
      <c r="RJU4" s="25"/>
      <c r="RJW4" s="25"/>
      <c r="RJY4" s="25"/>
      <c r="RKA4" s="25"/>
      <c r="RKC4" s="25"/>
      <c r="RKE4" s="25"/>
      <c r="RKG4" s="25"/>
      <c r="RKI4" s="25"/>
      <c r="RKK4" s="25"/>
      <c r="RKM4" s="25"/>
      <c r="RKO4" s="25"/>
      <c r="RKQ4" s="25"/>
      <c r="RKS4" s="25"/>
      <c r="RKU4" s="25"/>
      <c r="RKW4" s="25"/>
      <c r="RKY4" s="25"/>
      <c r="RLA4" s="25"/>
      <c r="RLC4" s="25"/>
      <c r="RLE4" s="25"/>
      <c r="RLG4" s="25"/>
      <c r="RLI4" s="25"/>
      <c r="RLK4" s="25"/>
      <c r="RLM4" s="25"/>
      <c r="RLO4" s="25"/>
      <c r="RLQ4" s="25"/>
      <c r="RLS4" s="25"/>
      <c r="RLU4" s="25"/>
      <c r="RLW4" s="25"/>
      <c r="RLY4" s="25"/>
      <c r="RMA4" s="25"/>
      <c r="RMC4" s="25"/>
      <c r="RME4" s="25"/>
      <c r="RMG4" s="25"/>
      <c r="RMI4" s="25"/>
      <c r="RMK4" s="25"/>
      <c r="RMM4" s="25"/>
      <c r="RMO4" s="25"/>
      <c r="RMQ4" s="25"/>
      <c r="RMS4" s="25"/>
      <c r="RMU4" s="25"/>
      <c r="RMW4" s="25"/>
      <c r="RMY4" s="25"/>
      <c r="RNA4" s="25"/>
      <c r="RNC4" s="25"/>
      <c r="RNE4" s="25"/>
      <c r="RNG4" s="25"/>
      <c r="RNI4" s="25"/>
      <c r="RNK4" s="25"/>
      <c r="RNM4" s="25"/>
      <c r="RNO4" s="25"/>
      <c r="RNQ4" s="25"/>
      <c r="RNS4" s="25"/>
      <c r="RNU4" s="25"/>
      <c r="RNW4" s="25"/>
      <c r="RNY4" s="25"/>
      <c r="ROA4" s="25"/>
      <c r="ROC4" s="25"/>
      <c r="ROE4" s="25"/>
      <c r="ROG4" s="25"/>
      <c r="ROI4" s="25"/>
      <c r="ROK4" s="25"/>
      <c r="ROM4" s="25"/>
      <c r="ROO4" s="25"/>
      <c r="ROQ4" s="25"/>
      <c r="ROS4" s="25"/>
      <c r="ROU4" s="25"/>
      <c r="ROW4" s="25"/>
      <c r="ROY4" s="25"/>
      <c r="RPA4" s="25"/>
      <c r="RPC4" s="25"/>
      <c r="RPE4" s="25"/>
      <c r="RPG4" s="25"/>
      <c r="RPI4" s="25"/>
      <c r="RPK4" s="25"/>
      <c r="RPM4" s="25"/>
      <c r="RPO4" s="25"/>
      <c r="RPQ4" s="25"/>
      <c r="RPS4" s="25"/>
      <c r="RPU4" s="25"/>
      <c r="RPW4" s="25"/>
      <c r="RPY4" s="25"/>
      <c r="RQA4" s="25"/>
      <c r="RQC4" s="25"/>
      <c r="RQE4" s="25"/>
      <c r="RQG4" s="25"/>
      <c r="RQI4" s="25"/>
      <c r="RQK4" s="25"/>
      <c r="RQM4" s="25"/>
      <c r="RQO4" s="25"/>
      <c r="RQQ4" s="25"/>
      <c r="RQS4" s="25"/>
      <c r="RQU4" s="25"/>
      <c r="RQW4" s="25"/>
      <c r="RQY4" s="25"/>
      <c r="RRA4" s="25"/>
      <c r="RRC4" s="25"/>
      <c r="RRE4" s="25"/>
      <c r="RRG4" s="25"/>
      <c r="RRI4" s="25"/>
      <c r="RRK4" s="25"/>
      <c r="RRM4" s="25"/>
      <c r="RRO4" s="25"/>
      <c r="RRQ4" s="25"/>
      <c r="RRS4" s="25"/>
      <c r="RRU4" s="25"/>
      <c r="RRW4" s="25"/>
      <c r="RRY4" s="25"/>
      <c r="RSA4" s="25"/>
      <c r="RSC4" s="25"/>
      <c r="RSE4" s="25"/>
      <c r="RSG4" s="25"/>
      <c r="RSI4" s="25"/>
      <c r="RSK4" s="25"/>
      <c r="RSM4" s="25"/>
      <c r="RSO4" s="25"/>
      <c r="RSQ4" s="25"/>
      <c r="RSS4" s="25"/>
      <c r="RSU4" s="25"/>
      <c r="RSW4" s="25"/>
      <c r="RSY4" s="25"/>
      <c r="RTA4" s="25"/>
      <c r="RTC4" s="25"/>
      <c r="RTE4" s="25"/>
      <c r="RTG4" s="25"/>
      <c r="RTI4" s="25"/>
      <c r="RTK4" s="25"/>
      <c r="RTM4" s="25"/>
      <c r="RTO4" s="25"/>
      <c r="RTQ4" s="25"/>
      <c r="RTS4" s="25"/>
      <c r="RTU4" s="25"/>
      <c r="RTW4" s="25"/>
      <c r="RTY4" s="25"/>
      <c r="RUA4" s="25"/>
      <c r="RUC4" s="25"/>
      <c r="RUE4" s="25"/>
      <c r="RUG4" s="25"/>
      <c r="RUI4" s="25"/>
      <c r="RUK4" s="25"/>
      <c r="RUM4" s="25"/>
      <c r="RUO4" s="25"/>
      <c r="RUQ4" s="25"/>
      <c r="RUS4" s="25"/>
      <c r="RUU4" s="25"/>
      <c r="RUW4" s="25"/>
      <c r="RUY4" s="25"/>
      <c r="RVA4" s="25"/>
      <c r="RVC4" s="25"/>
      <c r="RVE4" s="25"/>
      <c r="RVG4" s="25"/>
      <c r="RVI4" s="25"/>
      <c r="RVK4" s="25"/>
      <c r="RVM4" s="25"/>
      <c r="RVO4" s="25"/>
      <c r="RVQ4" s="25"/>
      <c r="RVS4" s="25"/>
      <c r="RVU4" s="25"/>
      <c r="RVW4" s="25"/>
      <c r="RVY4" s="25"/>
      <c r="RWA4" s="25"/>
      <c r="RWC4" s="25"/>
      <c r="RWE4" s="25"/>
      <c r="RWG4" s="25"/>
      <c r="RWI4" s="25"/>
      <c r="RWK4" s="25"/>
      <c r="RWM4" s="25"/>
      <c r="RWO4" s="25"/>
      <c r="RWQ4" s="25"/>
      <c r="RWS4" s="25"/>
      <c r="RWU4" s="25"/>
      <c r="RWW4" s="25"/>
      <c r="RWY4" s="25"/>
      <c r="RXA4" s="25"/>
      <c r="RXC4" s="25"/>
      <c r="RXE4" s="25"/>
      <c r="RXG4" s="25"/>
      <c r="RXI4" s="25"/>
      <c r="RXK4" s="25"/>
      <c r="RXM4" s="25"/>
      <c r="RXO4" s="25"/>
      <c r="RXQ4" s="25"/>
      <c r="RXS4" s="25"/>
      <c r="RXU4" s="25"/>
      <c r="RXW4" s="25"/>
      <c r="RXY4" s="25"/>
      <c r="RYA4" s="25"/>
      <c r="RYC4" s="25"/>
      <c r="RYE4" s="25"/>
      <c r="RYG4" s="25"/>
      <c r="RYI4" s="25"/>
      <c r="RYK4" s="25"/>
      <c r="RYM4" s="25"/>
      <c r="RYO4" s="25"/>
      <c r="RYQ4" s="25"/>
      <c r="RYS4" s="25"/>
      <c r="RYU4" s="25"/>
      <c r="RYW4" s="25"/>
      <c r="RYY4" s="25"/>
      <c r="RZA4" s="25"/>
      <c r="RZC4" s="25"/>
      <c r="RZE4" s="25"/>
      <c r="RZG4" s="25"/>
      <c r="RZI4" s="25"/>
      <c r="RZK4" s="25"/>
      <c r="RZM4" s="25"/>
      <c r="RZO4" s="25"/>
      <c r="RZQ4" s="25"/>
      <c r="RZS4" s="25"/>
      <c r="RZU4" s="25"/>
      <c r="RZW4" s="25"/>
      <c r="RZY4" s="25"/>
      <c r="SAA4" s="25"/>
      <c r="SAC4" s="25"/>
      <c r="SAE4" s="25"/>
      <c r="SAG4" s="25"/>
      <c r="SAI4" s="25"/>
      <c r="SAK4" s="25"/>
      <c r="SAM4" s="25"/>
      <c r="SAO4" s="25"/>
      <c r="SAQ4" s="25"/>
      <c r="SAS4" s="25"/>
      <c r="SAU4" s="25"/>
      <c r="SAW4" s="25"/>
      <c r="SAY4" s="25"/>
      <c r="SBA4" s="25"/>
      <c r="SBC4" s="25"/>
      <c r="SBE4" s="25"/>
      <c r="SBG4" s="25"/>
      <c r="SBI4" s="25"/>
      <c r="SBK4" s="25"/>
      <c r="SBM4" s="25"/>
      <c r="SBO4" s="25"/>
      <c r="SBQ4" s="25"/>
      <c r="SBS4" s="25"/>
      <c r="SBU4" s="25"/>
      <c r="SBW4" s="25"/>
      <c r="SBY4" s="25"/>
      <c r="SCA4" s="25"/>
      <c r="SCC4" s="25"/>
      <c r="SCE4" s="25"/>
      <c r="SCG4" s="25"/>
      <c r="SCI4" s="25"/>
      <c r="SCK4" s="25"/>
      <c r="SCM4" s="25"/>
      <c r="SCO4" s="25"/>
      <c r="SCQ4" s="25"/>
      <c r="SCS4" s="25"/>
      <c r="SCU4" s="25"/>
      <c r="SCW4" s="25"/>
      <c r="SCY4" s="25"/>
      <c r="SDA4" s="25"/>
      <c r="SDC4" s="25"/>
      <c r="SDE4" s="25"/>
      <c r="SDG4" s="25"/>
      <c r="SDI4" s="25"/>
      <c r="SDK4" s="25"/>
      <c r="SDM4" s="25"/>
      <c r="SDO4" s="25"/>
      <c r="SDQ4" s="25"/>
      <c r="SDS4" s="25"/>
      <c r="SDU4" s="25"/>
      <c r="SDW4" s="25"/>
      <c r="SDY4" s="25"/>
      <c r="SEA4" s="25"/>
      <c r="SEC4" s="25"/>
      <c r="SEE4" s="25"/>
      <c r="SEG4" s="25"/>
      <c r="SEI4" s="25"/>
      <c r="SEK4" s="25"/>
      <c r="SEM4" s="25"/>
      <c r="SEO4" s="25"/>
      <c r="SEQ4" s="25"/>
      <c r="SES4" s="25"/>
      <c r="SEU4" s="25"/>
      <c r="SEW4" s="25"/>
      <c r="SEY4" s="25"/>
      <c r="SFA4" s="25"/>
      <c r="SFC4" s="25"/>
      <c r="SFE4" s="25"/>
      <c r="SFG4" s="25"/>
      <c r="SFI4" s="25"/>
      <c r="SFK4" s="25"/>
      <c r="SFM4" s="25"/>
      <c r="SFO4" s="25"/>
      <c r="SFQ4" s="25"/>
      <c r="SFS4" s="25"/>
      <c r="SFU4" s="25"/>
      <c r="SFW4" s="25"/>
      <c r="SFY4" s="25"/>
      <c r="SGA4" s="25"/>
      <c r="SGC4" s="25"/>
      <c r="SGE4" s="25"/>
      <c r="SGG4" s="25"/>
      <c r="SGI4" s="25"/>
      <c r="SGK4" s="25"/>
      <c r="SGM4" s="25"/>
      <c r="SGO4" s="25"/>
      <c r="SGQ4" s="25"/>
      <c r="SGS4" s="25"/>
      <c r="SGU4" s="25"/>
      <c r="SGW4" s="25"/>
      <c r="SGY4" s="25"/>
      <c r="SHA4" s="25"/>
      <c r="SHC4" s="25"/>
      <c r="SHE4" s="25"/>
      <c r="SHG4" s="25"/>
      <c r="SHI4" s="25"/>
      <c r="SHK4" s="25"/>
      <c r="SHM4" s="25"/>
      <c r="SHO4" s="25"/>
      <c r="SHQ4" s="25"/>
      <c r="SHS4" s="25"/>
      <c r="SHU4" s="25"/>
      <c r="SHW4" s="25"/>
      <c r="SHY4" s="25"/>
      <c r="SIA4" s="25"/>
      <c r="SIC4" s="25"/>
      <c r="SIE4" s="25"/>
      <c r="SIG4" s="25"/>
      <c r="SII4" s="25"/>
      <c r="SIK4" s="25"/>
      <c r="SIM4" s="25"/>
      <c r="SIO4" s="25"/>
      <c r="SIQ4" s="25"/>
      <c r="SIS4" s="25"/>
      <c r="SIU4" s="25"/>
      <c r="SIW4" s="25"/>
      <c r="SIY4" s="25"/>
      <c r="SJA4" s="25"/>
      <c r="SJC4" s="25"/>
      <c r="SJE4" s="25"/>
      <c r="SJG4" s="25"/>
      <c r="SJI4" s="25"/>
      <c r="SJK4" s="25"/>
      <c r="SJM4" s="25"/>
      <c r="SJO4" s="25"/>
      <c r="SJQ4" s="25"/>
      <c r="SJS4" s="25"/>
      <c r="SJU4" s="25"/>
      <c r="SJW4" s="25"/>
      <c r="SJY4" s="25"/>
      <c r="SKA4" s="25"/>
      <c r="SKC4" s="25"/>
      <c r="SKE4" s="25"/>
      <c r="SKG4" s="25"/>
      <c r="SKI4" s="25"/>
      <c r="SKK4" s="25"/>
      <c r="SKM4" s="25"/>
      <c r="SKO4" s="25"/>
      <c r="SKQ4" s="25"/>
      <c r="SKS4" s="25"/>
      <c r="SKU4" s="25"/>
      <c r="SKW4" s="25"/>
      <c r="SKY4" s="25"/>
      <c r="SLA4" s="25"/>
      <c r="SLC4" s="25"/>
      <c r="SLE4" s="25"/>
      <c r="SLG4" s="25"/>
      <c r="SLI4" s="25"/>
      <c r="SLK4" s="25"/>
      <c r="SLM4" s="25"/>
      <c r="SLO4" s="25"/>
      <c r="SLQ4" s="25"/>
      <c r="SLS4" s="25"/>
      <c r="SLU4" s="25"/>
      <c r="SLW4" s="25"/>
      <c r="SLY4" s="25"/>
      <c r="SMA4" s="25"/>
      <c r="SMC4" s="25"/>
      <c r="SME4" s="25"/>
      <c r="SMG4" s="25"/>
      <c r="SMI4" s="25"/>
      <c r="SMK4" s="25"/>
      <c r="SMM4" s="25"/>
      <c r="SMO4" s="25"/>
      <c r="SMQ4" s="25"/>
      <c r="SMS4" s="25"/>
      <c r="SMU4" s="25"/>
      <c r="SMW4" s="25"/>
      <c r="SMY4" s="25"/>
      <c r="SNA4" s="25"/>
      <c r="SNC4" s="25"/>
      <c r="SNE4" s="25"/>
      <c r="SNG4" s="25"/>
      <c r="SNI4" s="25"/>
      <c r="SNK4" s="25"/>
      <c r="SNM4" s="25"/>
      <c r="SNO4" s="25"/>
      <c r="SNQ4" s="25"/>
      <c r="SNS4" s="25"/>
      <c r="SNU4" s="25"/>
      <c r="SNW4" s="25"/>
      <c r="SNY4" s="25"/>
      <c r="SOA4" s="25"/>
      <c r="SOC4" s="25"/>
      <c r="SOE4" s="25"/>
      <c r="SOG4" s="25"/>
      <c r="SOI4" s="25"/>
      <c r="SOK4" s="25"/>
      <c r="SOM4" s="25"/>
      <c r="SOO4" s="25"/>
      <c r="SOQ4" s="25"/>
      <c r="SOS4" s="25"/>
      <c r="SOU4" s="25"/>
      <c r="SOW4" s="25"/>
      <c r="SOY4" s="25"/>
      <c r="SPA4" s="25"/>
      <c r="SPC4" s="25"/>
      <c r="SPE4" s="25"/>
      <c r="SPG4" s="25"/>
      <c r="SPI4" s="25"/>
      <c r="SPK4" s="25"/>
      <c r="SPM4" s="25"/>
      <c r="SPO4" s="25"/>
      <c r="SPQ4" s="25"/>
      <c r="SPS4" s="25"/>
      <c r="SPU4" s="25"/>
      <c r="SPW4" s="25"/>
      <c r="SPY4" s="25"/>
      <c r="SQA4" s="25"/>
      <c r="SQC4" s="25"/>
      <c r="SQE4" s="25"/>
      <c r="SQG4" s="25"/>
      <c r="SQI4" s="25"/>
      <c r="SQK4" s="25"/>
      <c r="SQM4" s="25"/>
      <c r="SQO4" s="25"/>
      <c r="SQQ4" s="25"/>
      <c r="SQS4" s="25"/>
      <c r="SQU4" s="25"/>
      <c r="SQW4" s="25"/>
      <c r="SQY4" s="25"/>
      <c r="SRA4" s="25"/>
      <c r="SRC4" s="25"/>
      <c r="SRE4" s="25"/>
      <c r="SRG4" s="25"/>
      <c r="SRI4" s="25"/>
      <c r="SRK4" s="25"/>
      <c r="SRM4" s="25"/>
      <c r="SRO4" s="25"/>
      <c r="SRQ4" s="25"/>
      <c r="SRS4" s="25"/>
      <c r="SRU4" s="25"/>
      <c r="SRW4" s="25"/>
      <c r="SRY4" s="25"/>
      <c r="SSA4" s="25"/>
      <c r="SSC4" s="25"/>
      <c r="SSE4" s="25"/>
      <c r="SSG4" s="25"/>
      <c r="SSI4" s="25"/>
      <c r="SSK4" s="25"/>
      <c r="SSM4" s="25"/>
      <c r="SSO4" s="25"/>
      <c r="SSQ4" s="25"/>
      <c r="SSS4" s="25"/>
      <c r="SSU4" s="25"/>
      <c r="SSW4" s="25"/>
      <c r="SSY4" s="25"/>
      <c r="STA4" s="25"/>
      <c r="STC4" s="25"/>
      <c r="STE4" s="25"/>
      <c r="STG4" s="25"/>
      <c r="STI4" s="25"/>
      <c r="STK4" s="25"/>
      <c r="STM4" s="25"/>
      <c r="STO4" s="25"/>
      <c r="STQ4" s="25"/>
      <c r="STS4" s="25"/>
      <c r="STU4" s="25"/>
      <c r="STW4" s="25"/>
      <c r="STY4" s="25"/>
      <c r="SUA4" s="25"/>
      <c r="SUC4" s="25"/>
      <c r="SUE4" s="25"/>
      <c r="SUG4" s="25"/>
      <c r="SUI4" s="25"/>
      <c r="SUK4" s="25"/>
      <c r="SUM4" s="25"/>
      <c r="SUO4" s="25"/>
      <c r="SUQ4" s="25"/>
      <c r="SUS4" s="25"/>
      <c r="SUU4" s="25"/>
      <c r="SUW4" s="25"/>
      <c r="SUY4" s="25"/>
      <c r="SVA4" s="25"/>
      <c r="SVC4" s="25"/>
      <c r="SVE4" s="25"/>
      <c r="SVG4" s="25"/>
      <c r="SVI4" s="25"/>
      <c r="SVK4" s="25"/>
      <c r="SVM4" s="25"/>
      <c r="SVO4" s="25"/>
      <c r="SVQ4" s="25"/>
      <c r="SVS4" s="25"/>
      <c r="SVU4" s="25"/>
      <c r="SVW4" s="25"/>
      <c r="SVY4" s="25"/>
      <c r="SWA4" s="25"/>
      <c r="SWC4" s="25"/>
      <c r="SWE4" s="25"/>
      <c r="SWG4" s="25"/>
      <c r="SWI4" s="25"/>
      <c r="SWK4" s="25"/>
      <c r="SWM4" s="25"/>
      <c r="SWO4" s="25"/>
      <c r="SWQ4" s="25"/>
      <c r="SWS4" s="25"/>
      <c r="SWU4" s="25"/>
      <c r="SWW4" s="25"/>
      <c r="SWY4" s="25"/>
      <c r="SXA4" s="25"/>
      <c r="SXC4" s="25"/>
      <c r="SXE4" s="25"/>
      <c r="SXG4" s="25"/>
      <c r="SXI4" s="25"/>
      <c r="SXK4" s="25"/>
      <c r="SXM4" s="25"/>
      <c r="SXO4" s="25"/>
      <c r="SXQ4" s="25"/>
      <c r="SXS4" s="25"/>
      <c r="SXU4" s="25"/>
      <c r="SXW4" s="25"/>
      <c r="SXY4" s="25"/>
      <c r="SYA4" s="25"/>
      <c r="SYC4" s="25"/>
      <c r="SYE4" s="25"/>
      <c r="SYG4" s="25"/>
      <c r="SYI4" s="25"/>
      <c r="SYK4" s="25"/>
      <c r="SYM4" s="25"/>
      <c r="SYO4" s="25"/>
      <c r="SYQ4" s="25"/>
      <c r="SYS4" s="25"/>
      <c r="SYU4" s="25"/>
      <c r="SYW4" s="25"/>
      <c r="SYY4" s="25"/>
      <c r="SZA4" s="25"/>
      <c r="SZC4" s="25"/>
      <c r="SZE4" s="25"/>
      <c r="SZG4" s="25"/>
      <c r="SZI4" s="25"/>
      <c r="SZK4" s="25"/>
      <c r="SZM4" s="25"/>
      <c r="SZO4" s="25"/>
      <c r="SZQ4" s="25"/>
      <c r="SZS4" s="25"/>
      <c r="SZU4" s="25"/>
      <c r="SZW4" s="25"/>
      <c r="SZY4" s="25"/>
      <c r="TAA4" s="25"/>
      <c r="TAC4" s="25"/>
      <c r="TAE4" s="25"/>
      <c r="TAG4" s="25"/>
      <c r="TAI4" s="25"/>
      <c r="TAK4" s="25"/>
      <c r="TAM4" s="25"/>
      <c r="TAO4" s="25"/>
      <c r="TAQ4" s="25"/>
      <c r="TAS4" s="25"/>
      <c r="TAU4" s="25"/>
      <c r="TAW4" s="25"/>
      <c r="TAY4" s="25"/>
      <c r="TBA4" s="25"/>
      <c r="TBC4" s="25"/>
      <c r="TBE4" s="25"/>
      <c r="TBG4" s="25"/>
      <c r="TBI4" s="25"/>
      <c r="TBK4" s="25"/>
      <c r="TBM4" s="25"/>
      <c r="TBO4" s="25"/>
      <c r="TBQ4" s="25"/>
      <c r="TBS4" s="25"/>
      <c r="TBU4" s="25"/>
      <c r="TBW4" s="25"/>
      <c r="TBY4" s="25"/>
      <c r="TCA4" s="25"/>
      <c r="TCC4" s="25"/>
      <c r="TCE4" s="25"/>
      <c r="TCG4" s="25"/>
      <c r="TCI4" s="25"/>
      <c r="TCK4" s="25"/>
      <c r="TCM4" s="25"/>
      <c r="TCO4" s="25"/>
      <c r="TCQ4" s="25"/>
      <c r="TCS4" s="25"/>
      <c r="TCU4" s="25"/>
      <c r="TCW4" s="25"/>
      <c r="TCY4" s="25"/>
      <c r="TDA4" s="25"/>
      <c r="TDC4" s="25"/>
      <c r="TDE4" s="25"/>
      <c r="TDG4" s="25"/>
      <c r="TDI4" s="25"/>
      <c r="TDK4" s="25"/>
      <c r="TDM4" s="25"/>
      <c r="TDO4" s="25"/>
      <c r="TDQ4" s="25"/>
      <c r="TDS4" s="25"/>
      <c r="TDU4" s="25"/>
      <c r="TDW4" s="25"/>
      <c r="TDY4" s="25"/>
      <c r="TEA4" s="25"/>
      <c r="TEC4" s="25"/>
      <c r="TEE4" s="25"/>
      <c r="TEG4" s="25"/>
      <c r="TEI4" s="25"/>
      <c r="TEK4" s="25"/>
      <c r="TEM4" s="25"/>
      <c r="TEO4" s="25"/>
      <c r="TEQ4" s="25"/>
      <c r="TES4" s="25"/>
      <c r="TEU4" s="25"/>
      <c r="TEW4" s="25"/>
      <c r="TEY4" s="25"/>
      <c r="TFA4" s="25"/>
      <c r="TFC4" s="25"/>
      <c r="TFE4" s="25"/>
      <c r="TFG4" s="25"/>
      <c r="TFI4" s="25"/>
      <c r="TFK4" s="25"/>
      <c r="TFM4" s="25"/>
      <c r="TFO4" s="25"/>
      <c r="TFQ4" s="25"/>
      <c r="TFS4" s="25"/>
      <c r="TFU4" s="25"/>
      <c r="TFW4" s="25"/>
      <c r="TFY4" s="25"/>
      <c r="TGA4" s="25"/>
      <c r="TGC4" s="25"/>
      <c r="TGE4" s="25"/>
      <c r="TGG4" s="25"/>
      <c r="TGI4" s="25"/>
      <c r="TGK4" s="25"/>
      <c r="TGM4" s="25"/>
      <c r="TGO4" s="25"/>
      <c r="TGQ4" s="25"/>
      <c r="TGS4" s="25"/>
      <c r="TGU4" s="25"/>
      <c r="TGW4" s="25"/>
      <c r="TGY4" s="25"/>
      <c r="THA4" s="25"/>
      <c r="THC4" s="25"/>
      <c r="THE4" s="25"/>
      <c r="THG4" s="25"/>
      <c r="THI4" s="25"/>
      <c r="THK4" s="25"/>
      <c r="THM4" s="25"/>
      <c r="THO4" s="25"/>
      <c r="THQ4" s="25"/>
      <c r="THS4" s="25"/>
      <c r="THU4" s="25"/>
      <c r="THW4" s="25"/>
      <c r="THY4" s="25"/>
      <c r="TIA4" s="25"/>
      <c r="TIC4" s="25"/>
      <c r="TIE4" s="25"/>
      <c r="TIG4" s="25"/>
      <c r="TII4" s="25"/>
      <c r="TIK4" s="25"/>
      <c r="TIM4" s="25"/>
      <c r="TIO4" s="25"/>
      <c r="TIQ4" s="25"/>
      <c r="TIS4" s="25"/>
      <c r="TIU4" s="25"/>
      <c r="TIW4" s="25"/>
      <c r="TIY4" s="25"/>
      <c r="TJA4" s="25"/>
      <c r="TJC4" s="25"/>
      <c r="TJE4" s="25"/>
      <c r="TJG4" s="25"/>
      <c r="TJI4" s="25"/>
      <c r="TJK4" s="25"/>
      <c r="TJM4" s="25"/>
      <c r="TJO4" s="25"/>
      <c r="TJQ4" s="25"/>
      <c r="TJS4" s="25"/>
      <c r="TJU4" s="25"/>
      <c r="TJW4" s="25"/>
      <c r="TJY4" s="25"/>
      <c r="TKA4" s="25"/>
      <c r="TKC4" s="25"/>
      <c r="TKE4" s="25"/>
      <c r="TKG4" s="25"/>
      <c r="TKI4" s="25"/>
      <c r="TKK4" s="25"/>
      <c r="TKM4" s="25"/>
      <c r="TKO4" s="25"/>
      <c r="TKQ4" s="25"/>
      <c r="TKS4" s="25"/>
      <c r="TKU4" s="25"/>
      <c r="TKW4" s="25"/>
      <c r="TKY4" s="25"/>
      <c r="TLA4" s="25"/>
      <c r="TLC4" s="25"/>
      <c r="TLE4" s="25"/>
      <c r="TLG4" s="25"/>
      <c r="TLI4" s="25"/>
      <c r="TLK4" s="25"/>
      <c r="TLM4" s="25"/>
      <c r="TLO4" s="25"/>
      <c r="TLQ4" s="25"/>
      <c r="TLS4" s="25"/>
      <c r="TLU4" s="25"/>
      <c r="TLW4" s="25"/>
      <c r="TLY4" s="25"/>
      <c r="TMA4" s="25"/>
      <c r="TMC4" s="25"/>
      <c r="TME4" s="25"/>
      <c r="TMG4" s="25"/>
      <c r="TMI4" s="25"/>
      <c r="TMK4" s="25"/>
      <c r="TMM4" s="25"/>
      <c r="TMO4" s="25"/>
      <c r="TMQ4" s="25"/>
      <c r="TMS4" s="25"/>
      <c r="TMU4" s="25"/>
      <c r="TMW4" s="25"/>
      <c r="TMY4" s="25"/>
      <c r="TNA4" s="25"/>
      <c r="TNC4" s="25"/>
      <c r="TNE4" s="25"/>
      <c r="TNG4" s="25"/>
      <c r="TNI4" s="25"/>
      <c r="TNK4" s="25"/>
      <c r="TNM4" s="25"/>
      <c r="TNO4" s="25"/>
      <c r="TNQ4" s="25"/>
      <c r="TNS4" s="25"/>
      <c r="TNU4" s="25"/>
      <c r="TNW4" s="25"/>
      <c r="TNY4" s="25"/>
      <c r="TOA4" s="25"/>
      <c r="TOC4" s="25"/>
      <c r="TOE4" s="25"/>
      <c r="TOG4" s="25"/>
      <c r="TOI4" s="25"/>
      <c r="TOK4" s="25"/>
      <c r="TOM4" s="25"/>
      <c r="TOO4" s="25"/>
      <c r="TOQ4" s="25"/>
      <c r="TOS4" s="25"/>
      <c r="TOU4" s="25"/>
      <c r="TOW4" s="25"/>
      <c r="TOY4" s="25"/>
      <c r="TPA4" s="25"/>
      <c r="TPC4" s="25"/>
      <c r="TPE4" s="25"/>
      <c r="TPG4" s="25"/>
      <c r="TPI4" s="25"/>
      <c r="TPK4" s="25"/>
      <c r="TPM4" s="25"/>
      <c r="TPO4" s="25"/>
      <c r="TPQ4" s="25"/>
      <c r="TPS4" s="25"/>
      <c r="TPU4" s="25"/>
      <c r="TPW4" s="25"/>
      <c r="TPY4" s="25"/>
      <c r="TQA4" s="25"/>
      <c r="TQC4" s="25"/>
      <c r="TQE4" s="25"/>
      <c r="TQG4" s="25"/>
      <c r="TQI4" s="25"/>
      <c r="TQK4" s="25"/>
      <c r="TQM4" s="25"/>
      <c r="TQO4" s="25"/>
      <c r="TQQ4" s="25"/>
      <c r="TQS4" s="25"/>
      <c r="TQU4" s="25"/>
      <c r="TQW4" s="25"/>
      <c r="TQY4" s="25"/>
      <c r="TRA4" s="25"/>
      <c r="TRC4" s="25"/>
      <c r="TRE4" s="25"/>
      <c r="TRG4" s="25"/>
      <c r="TRI4" s="25"/>
      <c r="TRK4" s="25"/>
      <c r="TRM4" s="25"/>
      <c r="TRO4" s="25"/>
      <c r="TRQ4" s="25"/>
      <c r="TRS4" s="25"/>
      <c r="TRU4" s="25"/>
      <c r="TRW4" s="25"/>
      <c r="TRY4" s="25"/>
      <c r="TSA4" s="25"/>
      <c r="TSC4" s="25"/>
      <c r="TSE4" s="25"/>
      <c r="TSG4" s="25"/>
      <c r="TSI4" s="25"/>
      <c r="TSK4" s="25"/>
      <c r="TSM4" s="25"/>
      <c r="TSO4" s="25"/>
      <c r="TSQ4" s="25"/>
      <c r="TSS4" s="25"/>
      <c r="TSU4" s="25"/>
      <c r="TSW4" s="25"/>
      <c r="TSY4" s="25"/>
      <c r="TTA4" s="25"/>
      <c r="TTC4" s="25"/>
      <c r="TTE4" s="25"/>
      <c r="TTG4" s="25"/>
      <c r="TTI4" s="25"/>
      <c r="TTK4" s="25"/>
      <c r="TTM4" s="25"/>
      <c r="TTO4" s="25"/>
      <c r="TTQ4" s="25"/>
      <c r="TTS4" s="25"/>
      <c r="TTU4" s="25"/>
      <c r="TTW4" s="25"/>
      <c r="TTY4" s="25"/>
      <c r="TUA4" s="25"/>
      <c r="TUC4" s="25"/>
      <c r="TUE4" s="25"/>
      <c r="TUG4" s="25"/>
      <c r="TUI4" s="25"/>
      <c r="TUK4" s="25"/>
      <c r="TUM4" s="25"/>
      <c r="TUO4" s="25"/>
      <c r="TUQ4" s="25"/>
      <c r="TUS4" s="25"/>
      <c r="TUU4" s="25"/>
      <c r="TUW4" s="25"/>
      <c r="TUY4" s="25"/>
      <c r="TVA4" s="25"/>
      <c r="TVC4" s="25"/>
      <c r="TVE4" s="25"/>
      <c r="TVG4" s="25"/>
      <c r="TVI4" s="25"/>
      <c r="TVK4" s="25"/>
      <c r="TVM4" s="25"/>
      <c r="TVO4" s="25"/>
      <c r="TVQ4" s="25"/>
      <c r="TVS4" s="25"/>
      <c r="TVU4" s="25"/>
      <c r="TVW4" s="25"/>
      <c r="TVY4" s="25"/>
      <c r="TWA4" s="25"/>
      <c r="TWC4" s="25"/>
      <c r="TWE4" s="25"/>
      <c r="TWG4" s="25"/>
      <c r="TWI4" s="25"/>
      <c r="TWK4" s="25"/>
      <c r="TWM4" s="25"/>
      <c r="TWO4" s="25"/>
      <c r="TWQ4" s="25"/>
      <c r="TWS4" s="25"/>
      <c r="TWU4" s="25"/>
      <c r="TWW4" s="25"/>
      <c r="TWY4" s="25"/>
      <c r="TXA4" s="25"/>
      <c r="TXC4" s="25"/>
      <c r="TXE4" s="25"/>
      <c r="TXG4" s="25"/>
      <c r="TXI4" s="25"/>
      <c r="TXK4" s="25"/>
      <c r="TXM4" s="25"/>
      <c r="TXO4" s="25"/>
      <c r="TXQ4" s="25"/>
      <c r="TXS4" s="25"/>
      <c r="TXU4" s="25"/>
      <c r="TXW4" s="25"/>
      <c r="TXY4" s="25"/>
      <c r="TYA4" s="25"/>
      <c r="TYC4" s="25"/>
      <c r="TYE4" s="25"/>
      <c r="TYG4" s="25"/>
      <c r="TYI4" s="25"/>
      <c r="TYK4" s="25"/>
      <c r="TYM4" s="25"/>
      <c r="TYO4" s="25"/>
      <c r="TYQ4" s="25"/>
      <c r="TYS4" s="25"/>
      <c r="TYU4" s="25"/>
      <c r="TYW4" s="25"/>
      <c r="TYY4" s="25"/>
      <c r="TZA4" s="25"/>
      <c r="TZC4" s="25"/>
      <c r="TZE4" s="25"/>
      <c r="TZG4" s="25"/>
      <c r="TZI4" s="25"/>
      <c r="TZK4" s="25"/>
      <c r="TZM4" s="25"/>
      <c r="TZO4" s="25"/>
      <c r="TZQ4" s="25"/>
      <c r="TZS4" s="25"/>
      <c r="TZU4" s="25"/>
      <c r="TZW4" s="25"/>
      <c r="TZY4" s="25"/>
      <c r="UAA4" s="25"/>
      <c r="UAC4" s="25"/>
      <c r="UAE4" s="25"/>
      <c r="UAG4" s="25"/>
      <c r="UAI4" s="25"/>
      <c r="UAK4" s="25"/>
      <c r="UAM4" s="25"/>
      <c r="UAO4" s="25"/>
      <c r="UAQ4" s="25"/>
      <c r="UAS4" s="25"/>
      <c r="UAU4" s="25"/>
      <c r="UAW4" s="25"/>
      <c r="UAY4" s="25"/>
      <c r="UBA4" s="25"/>
      <c r="UBC4" s="25"/>
      <c r="UBE4" s="25"/>
      <c r="UBG4" s="25"/>
      <c r="UBI4" s="25"/>
      <c r="UBK4" s="25"/>
      <c r="UBM4" s="25"/>
      <c r="UBO4" s="25"/>
      <c r="UBQ4" s="25"/>
      <c r="UBS4" s="25"/>
      <c r="UBU4" s="25"/>
      <c r="UBW4" s="25"/>
      <c r="UBY4" s="25"/>
      <c r="UCA4" s="25"/>
      <c r="UCC4" s="25"/>
      <c r="UCE4" s="25"/>
      <c r="UCG4" s="25"/>
      <c r="UCI4" s="25"/>
      <c r="UCK4" s="25"/>
      <c r="UCM4" s="25"/>
      <c r="UCO4" s="25"/>
      <c r="UCQ4" s="25"/>
      <c r="UCS4" s="25"/>
      <c r="UCU4" s="25"/>
      <c r="UCW4" s="25"/>
      <c r="UCY4" s="25"/>
      <c r="UDA4" s="25"/>
      <c r="UDC4" s="25"/>
      <c r="UDE4" s="25"/>
      <c r="UDG4" s="25"/>
      <c r="UDI4" s="25"/>
      <c r="UDK4" s="25"/>
      <c r="UDM4" s="25"/>
      <c r="UDO4" s="25"/>
      <c r="UDQ4" s="25"/>
      <c r="UDS4" s="25"/>
      <c r="UDU4" s="25"/>
      <c r="UDW4" s="25"/>
      <c r="UDY4" s="25"/>
      <c r="UEA4" s="25"/>
      <c r="UEC4" s="25"/>
      <c r="UEE4" s="25"/>
      <c r="UEG4" s="25"/>
      <c r="UEI4" s="25"/>
      <c r="UEK4" s="25"/>
      <c r="UEM4" s="25"/>
      <c r="UEO4" s="25"/>
      <c r="UEQ4" s="25"/>
      <c r="UES4" s="25"/>
      <c r="UEU4" s="25"/>
      <c r="UEW4" s="25"/>
      <c r="UEY4" s="25"/>
      <c r="UFA4" s="25"/>
      <c r="UFC4" s="25"/>
      <c r="UFE4" s="25"/>
      <c r="UFG4" s="25"/>
      <c r="UFI4" s="25"/>
      <c r="UFK4" s="25"/>
      <c r="UFM4" s="25"/>
      <c r="UFO4" s="25"/>
      <c r="UFQ4" s="25"/>
      <c r="UFS4" s="25"/>
      <c r="UFU4" s="25"/>
      <c r="UFW4" s="25"/>
      <c r="UFY4" s="25"/>
      <c r="UGA4" s="25"/>
      <c r="UGC4" s="25"/>
      <c r="UGE4" s="25"/>
      <c r="UGG4" s="25"/>
      <c r="UGI4" s="25"/>
      <c r="UGK4" s="25"/>
      <c r="UGM4" s="25"/>
      <c r="UGO4" s="25"/>
      <c r="UGQ4" s="25"/>
      <c r="UGS4" s="25"/>
      <c r="UGU4" s="25"/>
      <c r="UGW4" s="25"/>
      <c r="UGY4" s="25"/>
      <c r="UHA4" s="25"/>
      <c r="UHC4" s="25"/>
      <c r="UHE4" s="25"/>
      <c r="UHG4" s="25"/>
      <c r="UHI4" s="25"/>
      <c r="UHK4" s="25"/>
      <c r="UHM4" s="25"/>
      <c r="UHO4" s="25"/>
      <c r="UHQ4" s="25"/>
      <c r="UHS4" s="25"/>
      <c r="UHU4" s="25"/>
      <c r="UHW4" s="25"/>
      <c r="UHY4" s="25"/>
      <c r="UIA4" s="25"/>
      <c r="UIC4" s="25"/>
      <c r="UIE4" s="25"/>
      <c r="UIG4" s="25"/>
      <c r="UII4" s="25"/>
      <c r="UIK4" s="25"/>
      <c r="UIM4" s="25"/>
      <c r="UIO4" s="25"/>
      <c r="UIQ4" s="25"/>
      <c r="UIS4" s="25"/>
      <c r="UIU4" s="25"/>
      <c r="UIW4" s="25"/>
      <c r="UIY4" s="25"/>
      <c r="UJA4" s="25"/>
      <c r="UJC4" s="25"/>
      <c r="UJE4" s="25"/>
      <c r="UJG4" s="25"/>
      <c r="UJI4" s="25"/>
      <c r="UJK4" s="25"/>
      <c r="UJM4" s="25"/>
      <c r="UJO4" s="25"/>
      <c r="UJQ4" s="25"/>
      <c r="UJS4" s="25"/>
      <c r="UJU4" s="25"/>
      <c r="UJW4" s="25"/>
      <c r="UJY4" s="25"/>
      <c r="UKA4" s="25"/>
      <c r="UKC4" s="25"/>
      <c r="UKE4" s="25"/>
      <c r="UKG4" s="25"/>
      <c r="UKI4" s="25"/>
      <c r="UKK4" s="25"/>
      <c r="UKM4" s="25"/>
      <c r="UKO4" s="25"/>
      <c r="UKQ4" s="25"/>
      <c r="UKS4" s="25"/>
      <c r="UKU4" s="25"/>
      <c r="UKW4" s="25"/>
      <c r="UKY4" s="25"/>
      <c r="ULA4" s="25"/>
      <c r="ULC4" s="25"/>
      <c r="ULE4" s="25"/>
      <c r="ULG4" s="25"/>
      <c r="ULI4" s="25"/>
      <c r="ULK4" s="25"/>
      <c r="ULM4" s="25"/>
      <c r="ULO4" s="25"/>
      <c r="ULQ4" s="25"/>
      <c r="ULS4" s="25"/>
      <c r="ULU4" s="25"/>
      <c r="ULW4" s="25"/>
      <c r="ULY4" s="25"/>
      <c r="UMA4" s="25"/>
      <c r="UMC4" s="25"/>
      <c r="UME4" s="25"/>
      <c r="UMG4" s="25"/>
      <c r="UMI4" s="25"/>
      <c r="UMK4" s="25"/>
      <c r="UMM4" s="25"/>
      <c r="UMO4" s="25"/>
      <c r="UMQ4" s="25"/>
      <c r="UMS4" s="25"/>
      <c r="UMU4" s="25"/>
      <c r="UMW4" s="25"/>
      <c r="UMY4" s="25"/>
      <c r="UNA4" s="25"/>
      <c r="UNC4" s="25"/>
      <c r="UNE4" s="25"/>
      <c r="UNG4" s="25"/>
      <c r="UNI4" s="25"/>
      <c r="UNK4" s="25"/>
      <c r="UNM4" s="25"/>
      <c r="UNO4" s="25"/>
      <c r="UNQ4" s="25"/>
      <c r="UNS4" s="25"/>
      <c r="UNU4" s="25"/>
      <c r="UNW4" s="25"/>
      <c r="UNY4" s="25"/>
      <c r="UOA4" s="25"/>
      <c r="UOC4" s="25"/>
      <c r="UOE4" s="25"/>
      <c r="UOG4" s="25"/>
      <c r="UOI4" s="25"/>
      <c r="UOK4" s="25"/>
      <c r="UOM4" s="25"/>
      <c r="UOO4" s="25"/>
      <c r="UOQ4" s="25"/>
      <c r="UOS4" s="25"/>
      <c r="UOU4" s="25"/>
      <c r="UOW4" s="25"/>
      <c r="UOY4" s="25"/>
      <c r="UPA4" s="25"/>
      <c r="UPC4" s="25"/>
      <c r="UPE4" s="25"/>
      <c r="UPG4" s="25"/>
      <c r="UPI4" s="25"/>
      <c r="UPK4" s="25"/>
      <c r="UPM4" s="25"/>
      <c r="UPO4" s="25"/>
      <c r="UPQ4" s="25"/>
      <c r="UPS4" s="25"/>
      <c r="UPU4" s="25"/>
      <c r="UPW4" s="25"/>
      <c r="UPY4" s="25"/>
      <c r="UQA4" s="25"/>
      <c r="UQC4" s="25"/>
      <c r="UQE4" s="25"/>
      <c r="UQG4" s="25"/>
      <c r="UQI4" s="25"/>
      <c r="UQK4" s="25"/>
      <c r="UQM4" s="25"/>
      <c r="UQO4" s="25"/>
      <c r="UQQ4" s="25"/>
      <c r="UQS4" s="25"/>
      <c r="UQU4" s="25"/>
      <c r="UQW4" s="25"/>
      <c r="UQY4" s="25"/>
      <c r="URA4" s="25"/>
      <c r="URC4" s="25"/>
      <c r="URE4" s="25"/>
      <c r="URG4" s="25"/>
      <c r="URI4" s="25"/>
      <c r="URK4" s="25"/>
      <c r="URM4" s="25"/>
      <c r="URO4" s="25"/>
      <c r="URQ4" s="25"/>
      <c r="URS4" s="25"/>
      <c r="URU4" s="25"/>
      <c r="URW4" s="25"/>
      <c r="URY4" s="25"/>
      <c r="USA4" s="25"/>
      <c r="USC4" s="25"/>
      <c r="USE4" s="25"/>
      <c r="USG4" s="25"/>
      <c r="USI4" s="25"/>
      <c r="USK4" s="25"/>
      <c r="USM4" s="25"/>
      <c r="USO4" s="25"/>
      <c r="USQ4" s="25"/>
      <c r="USS4" s="25"/>
      <c r="USU4" s="25"/>
      <c r="USW4" s="25"/>
      <c r="USY4" s="25"/>
      <c r="UTA4" s="25"/>
      <c r="UTC4" s="25"/>
      <c r="UTE4" s="25"/>
      <c r="UTG4" s="25"/>
      <c r="UTI4" s="25"/>
      <c r="UTK4" s="25"/>
      <c r="UTM4" s="25"/>
      <c r="UTO4" s="25"/>
      <c r="UTQ4" s="25"/>
      <c r="UTS4" s="25"/>
      <c r="UTU4" s="25"/>
      <c r="UTW4" s="25"/>
      <c r="UTY4" s="25"/>
      <c r="UUA4" s="25"/>
      <c r="UUC4" s="25"/>
      <c r="UUE4" s="25"/>
      <c r="UUG4" s="25"/>
      <c r="UUI4" s="25"/>
      <c r="UUK4" s="25"/>
      <c r="UUM4" s="25"/>
      <c r="UUO4" s="25"/>
      <c r="UUQ4" s="25"/>
      <c r="UUS4" s="25"/>
      <c r="UUU4" s="25"/>
      <c r="UUW4" s="25"/>
      <c r="UUY4" s="25"/>
      <c r="UVA4" s="25"/>
      <c r="UVC4" s="25"/>
      <c r="UVE4" s="25"/>
      <c r="UVG4" s="25"/>
      <c r="UVI4" s="25"/>
      <c r="UVK4" s="25"/>
      <c r="UVM4" s="25"/>
      <c r="UVO4" s="25"/>
      <c r="UVQ4" s="25"/>
      <c r="UVS4" s="25"/>
      <c r="UVU4" s="25"/>
      <c r="UVW4" s="25"/>
      <c r="UVY4" s="25"/>
      <c r="UWA4" s="25"/>
      <c r="UWC4" s="25"/>
      <c r="UWE4" s="25"/>
      <c r="UWG4" s="25"/>
      <c r="UWI4" s="25"/>
      <c r="UWK4" s="25"/>
      <c r="UWM4" s="25"/>
      <c r="UWO4" s="25"/>
      <c r="UWQ4" s="25"/>
      <c r="UWS4" s="25"/>
      <c r="UWU4" s="25"/>
      <c r="UWW4" s="25"/>
      <c r="UWY4" s="25"/>
      <c r="UXA4" s="25"/>
      <c r="UXC4" s="25"/>
      <c r="UXE4" s="25"/>
      <c r="UXG4" s="25"/>
      <c r="UXI4" s="25"/>
      <c r="UXK4" s="25"/>
      <c r="UXM4" s="25"/>
      <c r="UXO4" s="25"/>
      <c r="UXQ4" s="25"/>
      <c r="UXS4" s="25"/>
      <c r="UXU4" s="25"/>
      <c r="UXW4" s="25"/>
      <c r="UXY4" s="25"/>
      <c r="UYA4" s="25"/>
      <c r="UYC4" s="25"/>
      <c r="UYE4" s="25"/>
      <c r="UYG4" s="25"/>
      <c r="UYI4" s="25"/>
      <c r="UYK4" s="25"/>
      <c r="UYM4" s="25"/>
      <c r="UYO4" s="25"/>
      <c r="UYQ4" s="25"/>
      <c r="UYS4" s="25"/>
      <c r="UYU4" s="25"/>
      <c r="UYW4" s="25"/>
      <c r="UYY4" s="25"/>
      <c r="UZA4" s="25"/>
      <c r="UZC4" s="25"/>
      <c r="UZE4" s="25"/>
      <c r="UZG4" s="25"/>
      <c r="UZI4" s="25"/>
      <c r="UZK4" s="25"/>
      <c r="UZM4" s="25"/>
      <c r="UZO4" s="25"/>
      <c r="UZQ4" s="25"/>
      <c r="UZS4" s="25"/>
      <c r="UZU4" s="25"/>
      <c r="UZW4" s="25"/>
      <c r="UZY4" s="25"/>
      <c r="VAA4" s="25"/>
      <c r="VAC4" s="25"/>
      <c r="VAE4" s="25"/>
      <c r="VAG4" s="25"/>
      <c r="VAI4" s="25"/>
      <c r="VAK4" s="25"/>
      <c r="VAM4" s="25"/>
      <c r="VAO4" s="25"/>
      <c r="VAQ4" s="25"/>
      <c r="VAS4" s="25"/>
      <c r="VAU4" s="25"/>
      <c r="VAW4" s="25"/>
      <c r="VAY4" s="25"/>
      <c r="VBA4" s="25"/>
      <c r="VBC4" s="25"/>
      <c r="VBE4" s="25"/>
      <c r="VBG4" s="25"/>
      <c r="VBI4" s="25"/>
      <c r="VBK4" s="25"/>
      <c r="VBM4" s="25"/>
      <c r="VBO4" s="25"/>
      <c r="VBQ4" s="25"/>
      <c r="VBS4" s="25"/>
      <c r="VBU4" s="25"/>
      <c r="VBW4" s="25"/>
      <c r="VBY4" s="25"/>
      <c r="VCA4" s="25"/>
      <c r="VCC4" s="25"/>
      <c r="VCE4" s="25"/>
      <c r="VCG4" s="25"/>
      <c r="VCI4" s="25"/>
      <c r="VCK4" s="25"/>
      <c r="VCM4" s="25"/>
      <c r="VCO4" s="25"/>
      <c r="VCQ4" s="25"/>
      <c r="VCS4" s="25"/>
      <c r="VCU4" s="25"/>
      <c r="VCW4" s="25"/>
      <c r="VCY4" s="25"/>
      <c r="VDA4" s="25"/>
      <c r="VDC4" s="25"/>
      <c r="VDE4" s="25"/>
      <c r="VDG4" s="25"/>
      <c r="VDI4" s="25"/>
      <c r="VDK4" s="25"/>
      <c r="VDM4" s="25"/>
      <c r="VDO4" s="25"/>
      <c r="VDQ4" s="25"/>
      <c r="VDS4" s="25"/>
      <c r="VDU4" s="25"/>
      <c r="VDW4" s="25"/>
      <c r="VDY4" s="25"/>
      <c r="VEA4" s="25"/>
      <c r="VEC4" s="25"/>
      <c r="VEE4" s="25"/>
      <c r="VEG4" s="25"/>
      <c r="VEI4" s="25"/>
      <c r="VEK4" s="25"/>
      <c r="VEM4" s="25"/>
      <c r="VEO4" s="25"/>
      <c r="VEQ4" s="25"/>
      <c r="VES4" s="25"/>
      <c r="VEU4" s="25"/>
      <c r="VEW4" s="25"/>
      <c r="VEY4" s="25"/>
      <c r="VFA4" s="25"/>
      <c r="VFC4" s="25"/>
      <c r="VFE4" s="25"/>
      <c r="VFG4" s="25"/>
      <c r="VFI4" s="25"/>
      <c r="VFK4" s="25"/>
      <c r="VFM4" s="25"/>
      <c r="VFO4" s="25"/>
      <c r="VFQ4" s="25"/>
      <c r="VFS4" s="25"/>
      <c r="VFU4" s="25"/>
      <c r="VFW4" s="25"/>
      <c r="VFY4" s="25"/>
      <c r="VGA4" s="25"/>
      <c r="VGC4" s="25"/>
      <c r="VGE4" s="25"/>
      <c r="VGG4" s="25"/>
      <c r="VGI4" s="25"/>
      <c r="VGK4" s="25"/>
      <c r="VGM4" s="25"/>
      <c r="VGO4" s="25"/>
      <c r="VGQ4" s="25"/>
      <c r="VGS4" s="25"/>
      <c r="VGU4" s="25"/>
      <c r="VGW4" s="25"/>
      <c r="VGY4" s="25"/>
      <c r="VHA4" s="25"/>
      <c r="VHC4" s="25"/>
      <c r="VHE4" s="25"/>
      <c r="VHG4" s="25"/>
      <c r="VHI4" s="25"/>
      <c r="VHK4" s="25"/>
      <c r="VHM4" s="25"/>
      <c r="VHO4" s="25"/>
      <c r="VHQ4" s="25"/>
      <c r="VHS4" s="25"/>
      <c r="VHU4" s="25"/>
      <c r="VHW4" s="25"/>
      <c r="VHY4" s="25"/>
      <c r="VIA4" s="25"/>
      <c r="VIC4" s="25"/>
      <c r="VIE4" s="25"/>
      <c r="VIG4" s="25"/>
      <c r="VII4" s="25"/>
      <c r="VIK4" s="25"/>
      <c r="VIM4" s="25"/>
      <c r="VIO4" s="25"/>
      <c r="VIQ4" s="25"/>
      <c r="VIS4" s="25"/>
      <c r="VIU4" s="25"/>
      <c r="VIW4" s="25"/>
      <c r="VIY4" s="25"/>
      <c r="VJA4" s="25"/>
      <c r="VJC4" s="25"/>
      <c r="VJE4" s="25"/>
      <c r="VJG4" s="25"/>
      <c r="VJI4" s="25"/>
      <c r="VJK4" s="25"/>
      <c r="VJM4" s="25"/>
      <c r="VJO4" s="25"/>
      <c r="VJQ4" s="25"/>
      <c r="VJS4" s="25"/>
      <c r="VJU4" s="25"/>
      <c r="VJW4" s="25"/>
      <c r="VJY4" s="25"/>
      <c r="VKA4" s="25"/>
      <c r="VKC4" s="25"/>
      <c r="VKE4" s="25"/>
      <c r="VKG4" s="25"/>
      <c r="VKI4" s="25"/>
      <c r="VKK4" s="25"/>
      <c r="VKM4" s="25"/>
      <c r="VKO4" s="25"/>
      <c r="VKQ4" s="25"/>
      <c r="VKS4" s="25"/>
      <c r="VKU4" s="25"/>
      <c r="VKW4" s="25"/>
      <c r="VKY4" s="25"/>
      <c r="VLA4" s="25"/>
      <c r="VLC4" s="25"/>
      <c r="VLE4" s="25"/>
      <c r="VLG4" s="25"/>
      <c r="VLI4" s="25"/>
      <c r="VLK4" s="25"/>
      <c r="VLM4" s="25"/>
      <c r="VLO4" s="25"/>
      <c r="VLQ4" s="25"/>
      <c r="VLS4" s="25"/>
      <c r="VLU4" s="25"/>
      <c r="VLW4" s="25"/>
      <c r="VLY4" s="25"/>
      <c r="VMA4" s="25"/>
      <c r="VMC4" s="25"/>
      <c r="VME4" s="25"/>
      <c r="VMG4" s="25"/>
      <c r="VMI4" s="25"/>
      <c r="VMK4" s="25"/>
      <c r="VMM4" s="25"/>
      <c r="VMO4" s="25"/>
      <c r="VMQ4" s="25"/>
      <c r="VMS4" s="25"/>
      <c r="VMU4" s="25"/>
      <c r="VMW4" s="25"/>
      <c r="VMY4" s="25"/>
      <c r="VNA4" s="25"/>
      <c r="VNC4" s="25"/>
      <c r="VNE4" s="25"/>
      <c r="VNG4" s="25"/>
      <c r="VNI4" s="25"/>
      <c r="VNK4" s="25"/>
      <c r="VNM4" s="25"/>
      <c r="VNO4" s="25"/>
      <c r="VNQ4" s="25"/>
      <c r="VNS4" s="25"/>
      <c r="VNU4" s="25"/>
      <c r="VNW4" s="25"/>
      <c r="VNY4" s="25"/>
      <c r="VOA4" s="25"/>
      <c r="VOC4" s="25"/>
      <c r="VOE4" s="25"/>
      <c r="VOG4" s="25"/>
      <c r="VOI4" s="25"/>
      <c r="VOK4" s="25"/>
      <c r="VOM4" s="25"/>
      <c r="VOO4" s="25"/>
      <c r="VOQ4" s="25"/>
      <c r="VOS4" s="25"/>
      <c r="VOU4" s="25"/>
      <c r="VOW4" s="25"/>
      <c r="VOY4" s="25"/>
      <c r="VPA4" s="25"/>
      <c r="VPC4" s="25"/>
      <c r="VPE4" s="25"/>
      <c r="VPG4" s="25"/>
      <c r="VPI4" s="25"/>
      <c r="VPK4" s="25"/>
      <c r="VPM4" s="25"/>
      <c r="VPO4" s="25"/>
      <c r="VPQ4" s="25"/>
      <c r="VPS4" s="25"/>
      <c r="VPU4" s="25"/>
      <c r="VPW4" s="25"/>
      <c r="VPY4" s="25"/>
      <c r="VQA4" s="25"/>
      <c r="VQC4" s="25"/>
      <c r="VQE4" s="25"/>
      <c r="VQG4" s="25"/>
      <c r="VQI4" s="25"/>
      <c r="VQK4" s="25"/>
      <c r="VQM4" s="25"/>
      <c r="VQO4" s="25"/>
      <c r="VQQ4" s="25"/>
      <c r="VQS4" s="25"/>
      <c r="VQU4" s="25"/>
      <c r="VQW4" s="25"/>
      <c r="VQY4" s="25"/>
      <c r="VRA4" s="25"/>
      <c r="VRC4" s="25"/>
      <c r="VRE4" s="25"/>
      <c r="VRG4" s="25"/>
      <c r="VRI4" s="25"/>
      <c r="VRK4" s="25"/>
      <c r="VRM4" s="25"/>
      <c r="VRO4" s="25"/>
      <c r="VRQ4" s="25"/>
      <c r="VRS4" s="25"/>
      <c r="VRU4" s="25"/>
      <c r="VRW4" s="25"/>
      <c r="VRY4" s="25"/>
      <c r="VSA4" s="25"/>
      <c r="VSC4" s="25"/>
      <c r="VSE4" s="25"/>
      <c r="VSG4" s="25"/>
      <c r="VSI4" s="25"/>
      <c r="VSK4" s="25"/>
      <c r="VSM4" s="25"/>
      <c r="VSO4" s="25"/>
      <c r="VSQ4" s="25"/>
      <c r="VSS4" s="25"/>
      <c r="VSU4" s="25"/>
      <c r="VSW4" s="25"/>
      <c r="VSY4" s="25"/>
      <c r="VTA4" s="25"/>
      <c r="VTC4" s="25"/>
      <c r="VTE4" s="25"/>
      <c r="VTG4" s="25"/>
      <c r="VTI4" s="25"/>
      <c r="VTK4" s="25"/>
      <c r="VTM4" s="25"/>
      <c r="VTO4" s="25"/>
      <c r="VTQ4" s="25"/>
      <c r="VTS4" s="25"/>
      <c r="VTU4" s="25"/>
      <c r="VTW4" s="25"/>
      <c r="VTY4" s="25"/>
      <c r="VUA4" s="25"/>
      <c r="VUC4" s="25"/>
      <c r="VUE4" s="25"/>
      <c r="VUG4" s="25"/>
      <c r="VUI4" s="25"/>
      <c r="VUK4" s="25"/>
      <c r="VUM4" s="25"/>
      <c r="VUO4" s="25"/>
      <c r="VUQ4" s="25"/>
      <c r="VUS4" s="25"/>
      <c r="VUU4" s="25"/>
      <c r="VUW4" s="25"/>
      <c r="VUY4" s="25"/>
      <c r="VVA4" s="25"/>
      <c r="VVC4" s="25"/>
      <c r="VVE4" s="25"/>
      <c r="VVG4" s="25"/>
      <c r="VVI4" s="25"/>
      <c r="VVK4" s="25"/>
      <c r="VVM4" s="25"/>
      <c r="VVO4" s="25"/>
      <c r="VVQ4" s="25"/>
      <c r="VVS4" s="25"/>
      <c r="VVU4" s="25"/>
      <c r="VVW4" s="25"/>
      <c r="VVY4" s="25"/>
      <c r="VWA4" s="25"/>
      <c r="VWC4" s="25"/>
      <c r="VWE4" s="25"/>
      <c r="VWG4" s="25"/>
      <c r="VWI4" s="25"/>
      <c r="VWK4" s="25"/>
      <c r="VWM4" s="25"/>
      <c r="VWO4" s="25"/>
      <c r="VWQ4" s="25"/>
      <c r="VWS4" s="25"/>
      <c r="VWU4" s="25"/>
      <c r="VWW4" s="25"/>
      <c r="VWY4" s="25"/>
      <c r="VXA4" s="25"/>
      <c r="VXC4" s="25"/>
      <c r="VXE4" s="25"/>
      <c r="VXG4" s="25"/>
      <c r="VXI4" s="25"/>
      <c r="VXK4" s="25"/>
      <c r="VXM4" s="25"/>
      <c r="VXO4" s="25"/>
      <c r="VXQ4" s="25"/>
      <c r="VXS4" s="25"/>
      <c r="VXU4" s="25"/>
      <c r="VXW4" s="25"/>
      <c r="VXY4" s="25"/>
      <c r="VYA4" s="25"/>
      <c r="VYC4" s="25"/>
      <c r="VYE4" s="25"/>
      <c r="VYG4" s="25"/>
      <c r="VYI4" s="25"/>
      <c r="VYK4" s="25"/>
      <c r="VYM4" s="25"/>
      <c r="VYO4" s="25"/>
      <c r="VYQ4" s="25"/>
      <c r="VYS4" s="25"/>
      <c r="VYU4" s="25"/>
      <c r="VYW4" s="25"/>
      <c r="VYY4" s="25"/>
      <c r="VZA4" s="25"/>
      <c r="VZC4" s="25"/>
      <c r="VZE4" s="25"/>
      <c r="VZG4" s="25"/>
      <c r="VZI4" s="25"/>
      <c r="VZK4" s="25"/>
      <c r="VZM4" s="25"/>
      <c r="VZO4" s="25"/>
      <c r="VZQ4" s="25"/>
      <c r="VZS4" s="25"/>
      <c r="VZU4" s="25"/>
      <c r="VZW4" s="25"/>
      <c r="VZY4" s="25"/>
      <c r="WAA4" s="25"/>
      <c r="WAC4" s="25"/>
      <c r="WAE4" s="25"/>
      <c r="WAG4" s="25"/>
      <c r="WAI4" s="25"/>
      <c r="WAK4" s="25"/>
      <c r="WAM4" s="25"/>
      <c r="WAO4" s="25"/>
      <c r="WAQ4" s="25"/>
      <c r="WAS4" s="25"/>
      <c r="WAU4" s="25"/>
      <c r="WAW4" s="25"/>
      <c r="WAY4" s="25"/>
      <c r="WBA4" s="25"/>
      <c r="WBC4" s="25"/>
      <c r="WBE4" s="25"/>
      <c r="WBG4" s="25"/>
      <c r="WBI4" s="25"/>
      <c r="WBK4" s="25"/>
      <c r="WBM4" s="25"/>
      <c r="WBO4" s="25"/>
      <c r="WBQ4" s="25"/>
      <c r="WBS4" s="25"/>
      <c r="WBU4" s="25"/>
      <c r="WBW4" s="25"/>
      <c r="WBY4" s="25"/>
      <c r="WCA4" s="25"/>
      <c r="WCC4" s="25"/>
      <c r="WCE4" s="25"/>
      <c r="WCG4" s="25"/>
      <c r="WCI4" s="25"/>
      <c r="WCK4" s="25"/>
      <c r="WCM4" s="25"/>
      <c r="WCO4" s="25"/>
      <c r="WCQ4" s="25"/>
      <c r="WCS4" s="25"/>
      <c r="WCU4" s="25"/>
      <c r="WCW4" s="25"/>
      <c r="WCY4" s="25"/>
      <c r="WDA4" s="25"/>
      <c r="WDC4" s="25"/>
      <c r="WDE4" s="25"/>
      <c r="WDG4" s="25"/>
      <c r="WDI4" s="25"/>
      <c r="WDK4" s="25"/>
      <c r="WDM4" s="25"/>
      <c r="WDO4" s="25"/>
      <c r="WDQ4" s="25"/>
      <c r="WDS4" s="25"/>
      <c r="WDU4" s="25"/>
      <c r="WDW4" s="25"/>
      <c r="WDY4" s="25"/>
      <c r="WEA4" s="25"/>
      <c r="WEC4" s="25"/>
      <c r="WEE4" s="25"/>
      <c r="WEG4" s="25"/>
      <c r="WEI4" s="25"/>
      <c r="WEK4" s="25"/>
      <c r="WEM4" s="25"/>
      <c r="WEO4" s="25"/>
      <c r="WEQ4" s="25"/>
      <c r="WES4" s="25"/>
      <c r="WEU4" s="25"/>
      <c r="WEW4" s="25"/>
      <c r="WEY4" s="25"/>
      <c r="WFA4" s="25"/>
      <c r="WFC4" s="25"/>
      <c r="WFE4" s="25"/>
      <c r="WFG4" s="25"/>
      <c r="WFI4" s="25"/>
      <c r="WFK4" s="25"/>
      <c r="WFM4" s="25"/>
      <c r="WFO4" s="25"/>
      <c r="WFQ4" s="25"/>
      <c r="WFS4" s="25"/>
      <c r="WFU4" s="25"/>
      <c r="WFW4" s="25"/>
      <c r="WFY4" s="25"/>
      <c r="WGA4" s="25"/>
      <c r="WGC4" s="25"/>
      <c r="WGE4" s="25"/>
      <c r="WGG4" s="25"/>
      <c r="WGI4" s="25"/>
      <c r="WGK4" s="25"/>
      <c r="WGM4" s="25"/>
      <c r="WGO4" s="25"/>
      <c r="WGQ4" s="25"/>
      <c r="WGS4" s="25"/>
      <c r="WGU4" s="25"/>
      <c r="WGW4" s="25"/>
      <c r="WGY4" s="25"/>
      <c r="WHA4" s="25"/>
      <c r="WHC4" s="25"/>
      <c r="WHE4" s="25"/>
      <c r="WHG4" s="25"/>
      <c r="WHI4" s="25"/>
      <c r="WHK4" s="25"/>
      <c r="WHM4" s="25"/>
      <c r="WHO4" s="25"/>
      <c r="WHQ4" s="25"/>
      <c r="WHS4" s="25"/>
      <c r="WHU4" s="25"/>
      <c r="WHW4" s="25"/>
      <c r="WHY4" s="25"/>
      <c r="WIA4" s="25"/>
      <c r="WIC4" s="25"/>
      <c r="WIE4" s="25"/>
      <c r="WIG4" s="25"/>
      <c r="WII4" s="25"/>
      <c r="WIK4" s="25"/>
      <c r="WIM4" s="25"/>
      <c r="WIO4" s="25"/>
      <c r="WIQ4" s="25"/>
      <c r="WIS4" s="25"/>
      <c r="WIU4" s="25"/>
      <c r="WIW4" s="25"/>
      <c r="WIY4" s="25"/>
      <c r="WJA4" s="25"/>
      <c r="WJC4" s="25"/>
      <c r="WJE4" s="25"/>
      <c r="WJG4" s="25"/>
      <c r="WJI4" s="25"/>
      <c r="WJK4" s="25"/>
      <c r="WJM4" s="25"/>
      <c r="WJO4" s="25"/>
      <c r="WJQ4" s="25"/>
      <c r="WJS4" s="25"/>
      <c r="WJU4" s="25"/>
      <c r="WJW4" s="25"/>
      <c r="WJY4" s="25"/>
      <c r="WKA4" s="25"/>
      <c r="WKC4" s="25"/>
      <c r="WKE4" s="25"/>
      <c r="WKG4" s="25"/>
      <c r="WKI4" s="25"/>
      <c r="WKK4" s="25"/>
      <c r="WKM4" s="25"/>
      <c r="WKO4" s="25"/>
      <c r="WKQ4" s="25"/>
      <c r="WKS4" s="25"/>
      <c r="WKU4" s="25"/>
      <c r="WKW4" s="25"/>
      <c r="WKY4" s="25"/>
      <c r="WLA4" s="25"/>
      <c r="WLC4" s="25"/>
      <c r="WLE4" s="25"/>
      <c r="WLG4" s="25"/>
      <c r="WLI4" s="25"/>
      <c r="WLK4" s="25"/>
      <c r="WLM4" s="25"/>
      <c r="WLO4" s="25"/>
      <c r="WLQ4" s="25"/>
      <c r="WLS4" s="25"/>
      <c r="WLU4" s="25"/>
      <c r="WLW4" s="25"/>
      <c r="WLY4" s="25"/>
      <c r="WMA4" s="25"/>
      <c r="WMC4" s="25"/>
      <c r="WME4" s="25"/>
      <c r="WMG4" s="25"/>
      <c r="WMI4" s="25"/>
      <c r="WMK4" s="25"/>
      <c r="WMM4" s="25"/>
      <c r="WMO4" s="25"/>
      <c r="WMQ4" s="25"/>
      <c r="WMS4" s="25"/>
      <c r="WMU4" s="25"/>
      <c r="WMW4" s="25"/>
      <c r="WMY4" s="25"/>
      <c r="WNA4" s="25"/>
      <c r="WNC4" s="25"/>
      <c r="WNE4" s="25"/>
      <c r="WNG4" s="25"/>
      <c r="WNI4" s="25"/>
      <c r="WNK4" s="25"/>
      <c r="WNM4" s="25"/>
      <c r="WNO4" s="25"/>
      <c r="WNQ4" s="25"/>
      <c r="WNS4" s="25"/>
      <c r="WNU4" s="25"/>
      <c r="WNW4" s="25"/>
      <c r="WNY4" s="25"/>
      <c r="WOA4" s="25"/>
      <c r="WOC4" s="25"/>
      <c r="WOE4" s="25"/>
      <c r="WOG4" s="25"/>
      <c r="WOI4" s="25"/>
      <c r="WOK4" s="25"/>
      <c r="WOM4" s="25"/>
      <c r="WOO4" s="25"/>
      <c r="WOQ4" s="25"/>
      <c r="WOS4" s="25"/>
      <c r="WOU4" s="25"/>
      <c r="WOW4" s="25"/>
      <c r="WOY4" s="25"/>
      <c r="WPA4" s="25"/>
      <c r="WPC4" s="25"/>
      <c r="WPE4" s="25"/>
      <c r="WPG4" s="25"/>
      <c r="WPI4" s="25"/>
      <c r="WPK4" s="25"/>
      <c r="WPM4" s="25"/>
      <c r="WPO4" s="25"/>
      <c r="WPQ4" s="25"/>
      <c r="WPS4" s="25"/>
      <c r="WPU4" s="25"/>
      <c r="WPW4" s="25"/>
      <c r="WPY4" s="25"/>
      <c r="WQA4" s="25"/>
      <c r="WQC4" s="25"/>
      <c r="WQE4" s="25"/>
      <c r="WQG4" s="25"/>
      <c r="WQI4" s="25"/>
      <c r="WQK4" s="25"/>
      <c r="WQM4" s="25"/>
      <c r="WQO4" s="25"/>
      <c r="WQQ4" s="25"/>
      <c r="WQS4" s="25"/>
      <c r="WQU4" s="25"/>
      <c r="WQW4" s="25"/>
      <c r="WQY4" s="25"/>
      <c r="WRA4" s="25"/>
      <c r="WRC4" s="25"/>
      <c r="WRE4" s="25"/>
      <c r="WRG4" s="25"/>
      <c r="WRI4" s="25"/>
      <c r="WRK4" s="25"/>
      <c r="WRM4" s="25"/>
      <c r="WRO4" s="25"/>
      <c r="WRQ4" s="25"/>
      <c r="WRS4" s="25"/>
      <c r="WRU4" s="25"/>
      <c r="WRW4" s="25"/>
      <c r="WRY4" s="25"/>
      <c r="WSA4" s="25"/>
      <c r="WSC4" s="25"/>
      <c r="WSE4" s="25"/>
      <c r="WSG4" s="25"/>
      <c r="WSI4" s="25"/>
      <c r="WSK4" s="25"/>
      <c r="WSM4" s="25"/>
      <c r="WSO4" s="25"/>
      <c r="WSQ4" s="25"/>
      <c r="WSS4" s="25"/>
      <c r="WSU4" s="25"/>
      <c r="WSW4" s="25"/>
      <c r="WSY4" s="25"/>
      <c r="WTA4" s="25"/>
      <c r="WTC4" s="25"/>
      <c r="WTE4" s="25"/>
      <c r="WTG4" s="25"/>
      <c r="WTI4" s="25"/>
      <c r="WTK4" s="25"/>
      <c r="WTM4" s="25"/>
      <c r="WTO4" s="25"/>
      <c r="WTQ4" s="25"/>
      <c r="WTS4" s="25"/>
      <c r="WTU4" s="25"/>
      <c r="WTW4" s="25"/>
      <c r="WTY4" s="25"/>
      <c r="WUA4" s="25"/>
      <c r="WUC4" s="25"/>
      <c r="WUE4" s="25"/>
      <c r="WUG4" s="25"/>
      <c r="WUI4" s="25"/>
      <c r="WUK4" s="25"/>
      <c r="WUM4" s="25"/>
      <c r="WUO4" s="25"/>
      <c r="WUQ4" s="25"/>
      <c r="WUS4" s="25"/>
      <c r="WUU4" s="25"/>
      <c r="WUW4" s="25"/>
      <c r="WUY4" s="25"/>
      <c r="WVA4" s="25"/>
      <c r="WVC4" s="25"/>
      <c r="WVE4" s="25"/>
      <c r="WVG4" s="25"/>
      <c r="WVI4" s="25"/>
      <c r="WVK4" s="25"/>
      <c r="WVM4" s="25"/>
      <c r="WVO4" s="25"/>
      <c r="WVQ4" s="25"/>
      <c r="WVS4" s="25"/>
      <c r="WVU4" s="25"/>
      <c r="WVW4" s="25"/>
      <c r="WVY4" s="25"/>
      <c r="WWA4" s="25"/>
      <c r="WWC4" s="25"/>
      <c r="WWE4" s="25"/>
      <c r="WWG4" s="25"/>
      <c r="WWI4" s="25"/>
      <c r="WWK4" s="25"/>
      <c r="WWM4" s="25"/>
      <c r="WWO4" s="25"/>
      <c r="WWQ4" s="25"/>
      <c r="WWS4" s="25"/>
      <c r="WWU4" s="25"/>
      <c r="WWW4" s="25"/>
      <c r="WWY4" s="25"/>
      <c r="WXA4" s="25"/>
      <c r="WXC4" s="25"/>
      <c r="WXE4" s="25"/>
      <c r="WXG4" s="25"/>
      <c r="WXI4" s="25"/>
      <c r="WXK4" s="25"/>
      <c r="WXM4" s="25"/>
      <c r="WXO4" s="25"/>
      <c r="WXQ4" s="25"/>
      <c r="WXS4" s="25"/>
      <c r="WXU4" s="25"/>
      <c r="WXW4" s="25"/>
      <c r="WXY4" s="25"/>
      <c r="WYA4" s="25"/>
      <c r="WYC4" s="25"/>
      <c r="WYE4" s="25"/>
      <c r="WYG4" s="25"/>
      <c r="WYI4" s="25"/>
      <c r="WYK4" s="25"/>
      <c r="WYM4" s="25"/>
      <c r="WYO4" s="25"/>
      <c r="WYQ4" s="25"/>
      <c r="WYS4" s="25"/>
      <c r="WYU4" s="25"/>
      <c r="WYW4" s="25"/>
      <c r="WYY4" s="25"/>
      <c r="WZA4" s="25"/>
      <c r="WZC4" s="25"/>
      <c r="WZE4" s="25"/>
      <c r="WZG4" s="25"/>
      <c r="WZI4" s="25"/>
      <c r="WZK4" s="25"/>
      <c r="WZM4" s="25"/>
      <c r="WZO4" s="25"/>
      <c r="WZQ4" s="25"/>
      <c r="WZS4" s="25"/>
      <c r="WZU4" s="25"/>
      <c r="WZW4" s="25"/>
      <c r="WZY4" s="25"/>
      <c r="XAA4" s="25"/>
      <c r="XAC4" s="25"/>
      <c r="XAE4" s="25"/>
      <c r="XAG4" s="25"/>
      <c r="XAI4" s="25"/>
      <c r="XAK4" s="25"/>
      <c r="XAM4" s="25"/>
      <c r="XAO4" s="25"/>
      <c r="XAQ4" s="25"/>
      <c r="XAS4" s="25"/>
      <c r="XAU4" s="25"/>
      <c r="XAW4" s="25"/>
      <c r="XAY4" s="25"/>
      <c r="XBA4" s="25"/>
      <c r="XBC4" s="25"/>
      <c r="XBE4" s="25"/>
      <c r="XBG4" s="25"/>
      <c r="XBI4" s="25"/>
      <c r="XBK4" s="25"/>
      <c r="XBM4" s="25"/>
      <c r="XBO4" s="25"/>
      <c r="XBQ4" s="25"/>
      <c r="XBS4" s="25"/>
      <c r="XBU4" s="25"/>
      <c r="XBW4" s="25"/>
      <c r="XBY4" s="25"/>
      <c r="XCA4" s="25"/>
      <c r="XCC4" s="25"/>
      <c r="XCE4" s="25"/>
      <c r="XCG4" s="25"/>
      <c r="XCI4" s="25"/>
      <c r="XCK4" s="25"/>
      <c r="XCM4" s="25"/>
      <c r="XCO4" s="25"/>
      <c r="XCQ4" s="25"/>
      <c r="XCS4" s="25"/>
      <c r="XCU4" s="25"/>
      <c r="XCW4" s="25"/>
      <c r="XCY4" s="25"/>
      <c r="XDA4" s="25"/>
      <c r="XDC4" s="25"/>
      <c r="XDE4" s="25"/>
      <c r="XDG4" s="25"/>
      <c r="XDI4" s="25"/>
      <c r="XDK4" s="25"/>
      <c r="XDM4" s="25"/>
      <c r="XDO4" s="25"/>
      <c r="XDQ4" s="25"/>
      <c r="XDS4" s="25"/>
      <c r="XDU4" s="25"/>
      <c r="XDW4" s="25"/>
      <c r="XDY4" s="25"/>
      <c r="XEA4" s="25"/>
      <c r="XEC4" s="25"/>
      <c r="XEE4" s="25"/>
      <c r="XEG4" s="25"/>
      <c r="XEI4" s="25"/>
      <c r="XEK4" s="25"/>
      <c r="XEM4" s="25"/>
      <c r="XEO4" s="25"/>
      <c r="XEQ4" s="25"/>
      <c r="XES4" s="25"/>
      <c r="XEU4" s="25"/>
      <c r="XEW4" s="25"/>
      <c r="XEY4" s="25"/>
      <c r="XFA4" s="25"/>
      <c r="XFC4" s="25"/>
    </row>
    <row r="5" spans="1:1023 1025:2047 2049:3071 3073:4095 4097:5119 5121:6143 6145:7167 7169:8191 8193:9215 9217:10239 10241:11263 11265:12287 12289:13311 13313:14335 14337:15359 15361:16383" x14ac:dyDescent="0.3">
      <c r="A5" t="s">
        <v>316</v>
      </c>
      <c r="B5" t="s">
        <v>303</v>
      </c>
      <c r="C5" t="s">
        <v>306</v>
      </c>
      <c r="D5" t="s">
        <v>304</v>
      </c>
    </row>
    <row r="7" spans="1:1023 1025:2047 2049:3071 3073:4095 4097:5119 5121:6143 6145:7167 7169:8191 8193:9215 9217:10239 10241:11263 11265:12287 12289:13311 13313:14335 14337:15359 15361:16383" x14ac:dyDescent="0.3">
      <c r="A7" t="s">
        <v>310</v>
      </c>
    </row>
    <row r="8" spans="1:1023 1025:2047 2049:3071 3073:4095 4097:5119 5121:6143 6145:7167 7169:8191 8193:9215 9217:10239 10241:11263 11265:12287 12289:13311 13313:14335 14337:15359 15361:16383" x14ac:dyDescent="0.3">
      <c r="A8" t="s">
        <v>308</v>
      </c>
      <c r="B8">
        <v>0.33</v>
      </c>
      <c r="D8" t="s">
        <v>305</v>
      </c>
    </row>
    <row r="9" spans="1:1023 1025:2047 2049:3071 3073:4095 4097:5119 5121:6143 6145:7167 7169:8191 8193:9215 9217:10239 10241:11263 11265:12287 12289:13311 13313:14335 14337:15359 15361:16383" x14ac:dyDescent="0.3">
      <c r="A9" t="s">
        <v>315</v>
      </c>
      <c r="B9" s="28" t="s">
        <v>318</v>
      </c>
      <c r="C9" t="s">
        <v>129</v>
      </c>
      <c r="D9" t="s">
        <v>307</v>
      </c>
    </row>
    <row r="10" spans="1:1023 1025:2047 2049:3071 3073:4095 4097:5119 5121:6143 6145:7167 7169:8191 8193:9215 9217:10239 10241:11263 11265:12287 12289:13311 13313:14335 14337:15359 15361:16383" x14ac:dyDescent="0.3">
      <c r="A10" t="s">
        <v>313</v>
      </c>
      <c r="B10" s="28"/>
      <c r="D10" t="s">
        <v>314</v>
      </c>
    </row>
    <row r="11" spans="1:1023 1025:2047 2049:3071 3073:4095 4097:5119 5121:6143 6145:7167 7169:8191 8193:9215 9217:10239 10241:11263 11265:12287 12289:13311 13313:14335 14337:15359 15361:16383" x14ac:dyDescent="0.3">
      <c r="A11" t="s">
        <v>319</v>
      </c>
      <c r="B11" s="28" t="s">
        <v>320</v>
      </c>
      <c r="C11" t="s">
        <v>89</v>
      </c>
      <c r="D11" t="s">
        <v>312</v>
      </c>
    </row>
    <row r="12" spans="1:1023 1025:2047 2049:3071 3073:4095 4097:5119 5121:6143 6145:7167 7169:8191 8193:9215 9217:10239 10241:11263 11265:12287 12289:13311 13313:14335 14337:15359 15361:16383" x14ac:dyDescent="0.3">
      <c r="A12" t="s">
        <v>87</v>
      </c>
      <c r="B12" s="28" t="s">
        <v>88</v>
      </c>
    </row>
    <row r="13" spans="1:1023 1025:2047 2049:3071 3073:4095 4097:5119 5121:6143 6145:7167 7169:8191 8193:9215 9217:10239 10241:11263 11265:12287 12289:13311 13313:14335 14337:15359 15361:16383" x14ac:dyDescent="0.3">
      <c r="A13" t="s">
        <v>330</v>
      </c>
      <c r="B13" s="28"/>
      <c r="D13" t="s">
        <v>337</v>
      </c>
    </row>
    <row r="15" spans="1:1023 1025:2047 2049:3071 3073:4095 4097:5119 5121:6143 6145:7167 7169:8191 8193:9215 9217:10239 10241:11263 11265:12287 12289:13311 13313:14335 14337:15359 15361:16383" x14ac:dyDescent="0.3">
      <c r="A15" t="s">
        <v>311</v>
      </c>
    </row>
    <row r="16" spans="1:1023 1025:2047 2049:3071 3073:4095 4097:5119 5121:6143 6145:7167 7169:8191 8193:9215 9217:10239 10241:11263 11265:12287 12289:13311 13313:14335 14337:15359 15361:16383" x14ac:dyDescent="0.3">
      <c r="A16" t="s">
        <v>321</v>
      </c>
      <c r="D16" t="s">
        <v>322</v>
      </c>
    </row>
    <row r="17" spans="1:4" x14ac:dyDescent="0.3">
      <c r="A17" t="s">
        <v>323</v>
      </c>
      <c r="D17" t="s">
        <v>324</v>
      </c>
    </row>
    <row r="18" spans="1:4" x14ac:dyDescent="0.3">
      <c r="A18" t="s">
        <v>325</v>
      </c>
      <c r="D18" t="s">
        <v>326</v>
      </c>
    </row>
    <row r="19" spans="1:4" x14ac:dyDescent="0.3">
      <c r="A19" t="s">
        <v>327</v>
      </c>
      <c r="D19" t="s">
        <v>328</v>
      </c>
    </row>
    <row r="20" spans="1:4" x14ac:dyDescent="0.3">
      <c r="A20" t="s">
        <v>329</v>
      </c>
    </row>
    <row r="22" spans="1:4" x14ac:dyDescent="0.3">
      <c r="A22" t="s">
        <v>309</v>
      </c>
    </row>
    <row r="23" spans="1:4" x14ac:dyDescent="0.3">
      <c r="A23" t="s">
        <v>331</v>
      </c>
      <c r="D23" t="s">
        <v>332</v>
      </c>
    </row>
    <row r="24" spans="1:4" x14ac:dyDescent="0.3">
      <c r="A24" t="s">
        <v>333</v>
      </c>
      <c r="D24" t="s">
        <v>335</v>
      </c>
    </row>
    <row r="25" spans="1:4" x14ac:dyDescent="0.3">
      <c r="A25" t="s">
        <v>334</v>
      </c>
      <c r="D25" t="s">
        <v>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CDE8-DBD5-4C9C-8741-2D1B8CEA193D}">
  <dimension ref="A1:U27"/>
  <sheetViews>
    <sheetView workbookViewId="0">
      <selection activeCell="E4" sqref="E4"/>
    </sheetView>
  </sheetViews>
  <sheetFormatPr defaultRowHeight="14.4" x14ac:dyDescent="0.3"/>
  <cols>
    <col min="1" max="1" width="5.5546875" customWidth="1"/>
    <col min="3" max="3" width="7.5546875" customWidth="1"/>
    <col min="4" max="4" width="4.109375" customWidth="1"/>
    <col min="6" max="6" width="6.109375" customWidth="1"/>
    <col min="8" max="8" width="12.44140625" customWidth="1"/>
    <col min="9" max="9" width="11.109375" customWidth="1"/>
    <col min="11" max="11" width="12" customWidth="1"/>
    <col min="12" max="12" width="10" customWidth="1"/>
    <col min="13" max="13" width="7.5546875" customWidth="1"/>
    <col min="14" max="14" width="10.33203125" customWidth="1"/>
    <col min="15" max="15" width="8.109375" customWidth="1"/>
    <col min="16" max="16" width="4" customWidth="1"/>
    <col min="17" max="17" width="12.21875" customWidth="1"/>
    <col min="18" max="18" width="9.5546875" customWidth="1"/>
    <col min="19" max="19" width="15.6640625" customWidth="1"/>
    <col min="20" max="20" width="20.88671875" customWidth="1"/>
  </cols>
  <sheetData>
    <row r="1" spans="1:21" x14ac:dyDescent="0.3">
      <c r="A1" s="25" t="s">
        <v>384</v>
      </c>
    </row>
    <row r="2" spans="1:21" x14ac:dyDescent="0.3">
      <c r="A2" t="s">
        <v>7</v>
      </c>
      <c r="J2" t="s">
        <v>207</v>
      </c>
      <c r="Q2" t="s">
        <v>182</v>
      </c>
    </row>
    <row r="3" spans="1:21" x14ac:dyDescent="0.3">
      <c r="I3" t="s">
        <v>204</v>
      </c>
      <c r="J3" t="s">
        <v>218</v>
      </c>
      <c r="O3" t="s">
        <v>219</v>
      </c>
      <c r="Q3" t="s">
        <v>218</v>
      </c>
      <c r="U3" t="s">
        <v>219</v>
      </c>
    </row>
    <row r="4" spans="1:21" x14ac:dyDescent="0.3">
      <c r="I4" t="s">
        <v>205</v>
      </c>
      <c r="J4" t="s">
        <v>0</v>
      </c>
      <c r="K4" t="s">
        <v>214</v>
      </c>
      <c r="L4" t="s">
        <v>58</v>
      </c>
      <c r="M4" t="s">
        <v>45</v>
      </c>
      <c r="O4" t="s">
        <v>93</v>
      </c>
      <c r="Q4" t="s">
        <v>214</v>
      </c>
      <c r="R4" t="s">
        <v>58</v>
      </c>
      <c r="S4" t="s">
        <v>45</v>
      </c>
      <c r="U4" t="s">
        <v>220</v>
      </c>
    </row>
    <row r="5" spans="1:21" x14ac:dyDescent="0.3">
      <c r="K5" t="s">
        <v>215</v>
      </c>
      <c r="L5" t="s">
        <v>215</v>
      </c>
      <c r="M5" t="s">
        <v>172</v>
      </c>
      <c r="N5" t="s">
        <v>127</v>
      </c>
      <c r="Q5" t="s">
        <v>215</v>
      </c>
      <c r="R5" t="s">
        <v>215</v>
      </c>
      <c r="S5" t="s">
        <v>209</v>
      </c>
      <c r="T5" t="s">
        <v>127</v>
      </c>
      <c r="U5" t="s">
        <v>184</v>
      </c>
    </row>
    <row r="8" spans="1:21" x14ac:dyDescent="0.3">
      <c r="A8" t="s">
        <v>265</v>
      </c>
    </row>
    <row r="9" spans="1:21" x14ac:dyDescent="0.3">
      <c r="A9">
        <v>1</v>
      </c>
      <c r="B9" t="s">
        <v>0</v>
      </c>
      <c r="C9" t="s">
        <v>169</v>
      </c>
      <c r="D9" t="s">
        <v>54</v>
      </c>
      <c r="E9" t="s">
        <v>44</v>
      </c>
      <c r="F9" t="s">
        <v>169</v>
      </c>
      <c r="I9" t="s">
        <v>206</v>
      </c>
      <c r="J9" s="23" t="s">
        <v>213</v>
      </c>
      <c r="K9" s="23"/>
      <c r="L9" s="23"/>
      <c r="Q9" s="23" t="s">
        <v>216</v>
      </c>
      <c r="R9" s="23" t="s">
        <v>216</v>
      </c>
      <c r="S9" s="23"/>
      <c r="T9" s="23"/>
    </row>
    <row r="10" spans="1:21" x14ac:dyDescent="0.3">
      <c r="A10">
        <v>2</v>
      </c>
      <c r="B10" t="s">
        <v>0</v>
      </c>
      <c r="D10" s="14" t="s">
        <v>55</v>
      </c>
      <c r="E10" t="s">
        <v>44</v>
      </c>
      <c r="I10" s="23" t="s">
        <v>213</v>
      </c>
      <c r="J10" s="23" t="s">
        <v>213</v>
      </c>
      <c r="K10" s="23" t="s">
        <v>224</v>
      </c>
      <c r="L10" s="23" t="s">
        <v>216</v>
      </c>
      <c r="Q10" s="23" t="s">
        <v>223</v>
      </c>
      <c r="R10" s="23"/>
    </row>
    <row r="11" spans="1:21" x14ac:dyDescent="0.3">
      <c r="A11">
        <f>CopyLink2!A11</f>
        <v>3</v>
      </c>
      <c r="B11" t="str">
        <f>CopyLink2!B11</f>
        <v>Grassland</v>
      </c>
      <c r="D11" t="str">
        <f>CopyLink2!D11</f>
        <v>+</v>
      </c>
      <c r="E11" t="str">
        <f>CopyLink2!E11</f>
        <v>Crop</v>
      </c>
      <c r="F11" t="str">
        <f>CopyLink2!G11</f>
        <v>+</v>
      </c>
      <c r="G11" t="str">
        <f>CopyLink2!H11</f>
        <v>Faid_7pl</v>
      </c>
      <c r="I11" s="23" t="s">
        <v>213</v>
      </c>
      <c r="J11" s="23" t="s">
        <v>213</v>
      </c>
      <c r="K11" s="23" t="s">
        <v>224</v>
      </c>
      <c r="L11" s="23" t="s">
        <v>216</v>
      </c>
      <c r="N11" s="23" t="s">
        <v>279</v>
      </c>
      <c r="Q11" s="23" t="s">
        <v>223</v>
      </c>
      <c r="R11" s="23"/>
      <c r="S11" s="23" t="s">
        <v>282</v>
      </c>
      <c r="T11" s="23" t="s">
        <v>283</v>
      </c>
    </row>
    <row r="12" spans="1:21" x14ac:dyDescent="0.3">
      <c r="A12">
        <f>CopyLink2!A12</f>
        <v>4</v>
      </c>
      <c r="B12" t="str">
        <f>CopyLink2!B12</f>
        <v>Grassland</v>
      </c>
      <c r="D12" t="str">
        <f>CopyLink2!D12</f>
        <v>+</v>
      </c>
      <c r="E12" t="str">
        <f>CopyLink2!E12</f>
        <v>Crop</v>
      </c>
      <c r="F12" t="str">
        <f>CopyLink2!G12</f>
        <v>+</v>
      </c>
      <c r="G12" t="str">
        <f>CopyLink2!H12</f>
        <v>Guiera_1000pl</v>
      </c>
      <c r="I12" s="23" t="s">
        <v>213</v>
      </c>
      <c r="J12" s="23" t="s">
        <v>213</v>
      </c>
      <c r="K12" s="23" t="s">
        <v>224</v>
      </c>
      <c r="L12" s="23" t="s">
        <v>216</v>
      </c>
      <c r="N12" s="23"/>
      <c r="O12" s="23" t="s">
        <v>213</v>
      </c>
      <c r="Q12" s="23" t="s">
        <v>223</v>
      </c>
      <c r="S12" s="23" t="s">
        <v>280</v>
      </c>
      <c r="T12" s="23" t="s">
        <v>280</v>
      </c>
    </row>
    <row r="13" spans="1:21" x14ac:dyDescent="0.3">
      <c r="A13" t="s">
        <v>270</v>
      </c>
      <c r="D13" s="14"/>
      <c r="F13" s="14"/>
      <c r="I13" s="23"/>
      <c r="J13" s="23"/>
      <c r="K13" s="23"/>
      <c r="L13" s="23"/>
      <c r="M13" s="23"/>
      <c r="N13" s="23"/>
      <c r="Q13" s="23"/>
      <c r="S13" s="23"/>
      <c r="T13" s="23"/>
    </row>
    <row r="14" spans="1:21" x14ac:dyDescent="0.3">
      <c r="A14">
        <f>CopyLink2!A14</f>
        <v>5</v>
      </c>
      <c r="B14" t="str">
        <f>CopyLink2!B14</f>
        <v>Grassland</v>
      </c>
      <c r="D14" t="str">
        <f>CopyLink2!D14</f>
        <v>+</v>
      </c>
      <c r="E14" t="str">
        <f>CopyLink2!E14</f>
        <v>Crop</v>
      </c>
      <c r="F14" t="str">
        <f>CopyLink2!G14</f>
        <v>+</v>
      </c>
      <c r="G14" t="str">
        <f>CopyLink2!H14</f>
        <v>Faid_14pl</v>
      </c>
      <c r="I14" s="23" t="s">
        <v>213</v>
      </c>
      <c r="J14" s="23" t="s">
        <v>213</v>
      </c>
      <c r="K14" s="23" t="s">
        <v>224</v>
      </c>
      <c r="L14" s="23" t="s">
        <v>216</v>
      </c>
      <c r="N14" s="23" t="s">
        <v>279</v>
      </c>
      <c r="Q14" s="23" t="s">
        <v>223</v>
      </c>
      <c r="R14" s="23"/>
      <c r="S14" s="23" t="s">
        <v>282</v>
      </c>
      <c r="T14" s="23" t="s">
        <v>283</v>
      </c>
    </row>
    <row r="15" spans="1:21" x14ac:dyDescent="0.3">
      <c r="A15">
        <v>6</v>
      </c>
      <c r="B15" t="s">
        <v>0</v>
      </c>
      <c r="D15" s="14" t="s">
        <v>55</v>
      </c>
      <c r="E15" t="s">
        <v>44</v>
      </c>
      <c r="F15" t="s">
        <v>55</v>
      </c>
      <c r="G15" t="s">
        <v>271</v>
      </c>
      <c r="H15" t="s">
        <v>278</v>
      </c>
      <c r="I15" s="23" t="s">
        <v>213</v>
      </c>
      <c r="J15" s="23" t="s">
        <v>213</v>
      </c>
      <c r="K15" s="23" t="s">
        <v>224</v>
      </c>
      <c r="L15" s="23" t="s">
        <v>216</v>
      </c>
      <c r="N15" s="23" t="s">
        <v>279</v>
      </c>
      <c r="Q15" s="23" t="s">
        <v>223</v>
      </c>
      <c r="R15" s="23"/>
      <c r="S15" s="23" t="s">
        <v>281</v>
      </c>
      <c r="T15" s="23" t="s">
        <v>284</v>
      </c>
    </row>
    <row r="17" spans="1:21" x14ac:dyDescent="0.3">
      <c r="A17" t="s">
        <v>266</v>
      </c>
    </row>
    <row r="18" spans="1:21" x14ac:dyDescent="0.3">
      <c r="A18">
        <f>CopyLink2!A18</f>
        <v>7</v>
      </c>
      <c r="B18" t="str">
        <f>CopyLink2!B18</f>
        <v>Grassland</v>
      </c>
      <c r="C18" t="str">
        <f>CopyLink2!C18</f>
        <v>conc</v>
      </c>
      <c r="D18" t="str">
        <f>CopyLink2!D18</f>
        <v>#</v>
      </c>
      <c r="E18" t="str">
        <f>CopyLink2!E18</f>
        <v>Crop</v>
      </c>
      <c r="F18">
        <f>CopyLink2!G18</f>
        <v>0</v>
      </c>
      <c r="I18" t="s">
        <v>206</v>
      </c>
      <c r="J18" s="23" t="s">
        <v>213</v>
      </c>
      <c r="K18" s="23"/>
      <c r="L18" s="23"/>
      <c r="O18" s="23" t="s">
        <v>213</v>
      </c>
      <c r="Q18" s="23" t="s">
        <v>216</v>
      </c>
      <c r="R18" s="23" t="s">
        <v>216</v>
      </c>
      <c r="U18" s="23" t="s">
        <v>213</v>
      </c>
    </row>
    <row r="19" spans="1:21" x14ac:dyDescent="0.3">
      <c r="A19">
        <f>CopyLink2!A19</f>
        <v>8</v>
      </c>
      <c r="B19" t="str">
        <f>CopyLink2!B19</f>
        <v>Grassland</v>
      </c>
      <c r="C19" t="str">
        <f>CopyLink2!C19</f>
        <v>conc</v>
      </c>
      <c r="D19" t="str">
        <f>CopyLink2!D19</f>
        <v>+</v>
      </c>
      <c r="E19" t="str">
        <f>CopyLink2!E19</f>
        <v>Crop</v>
      </c>
      <c r="I19" s="23" t="s">
        <v>213</v>
      </c>
      <c r="J19" s="23" t="s">
        <v>213</v>
      </c>
      <c r="K19" s="23" t="s">
        <v>224</v>
      </c>
      <c r="L19" s="23" t="s">
        <v>216</v>
      </c>
      <c r="O19" s="23" t="s">
        <v>213</v>
      </c>
      <c r="Q19" s="23" t="s">
        <v>223</v>
      </c>
    </row>
    <row r="20" spans="1:21" x14ac:dyDescent="0.3">
      <c r="A20">
        <f>CopyLink2!A20</f>
        <v>9</v>
      </c>
      <c r="B20" t="str">
        <f>CopyLink2!B20</f>
        <v>Grassland</v>
      </c>
      <c r="C20" t="str">
        <f>CopyLink2!C20</f>
        <v>conc</v>
      </c>
      <c r="D20" t="str">
        <f>CopyLink2!D20</f>
        <v>+</v>
      </c>
      <c r="E20" t="str">
        <f>CopyLink2!E20</f>
        <v>Crop</v>
      </c>
      <c r="F20">
        <f>CopyLink2!G20</f>
        <v>0</v>
      </c>
      <c r="I20" s="23" t="s">
        <v>213</v>
      </c>
      <c r="J20" s="23" t="s">
        <v>213</v>
      </c>
      <c r="K20" s="23" t="s">
        <v>224</v>
      </c>
      <c r="L20" s="23" t="s">
        <v>216</v>
      </c>
      <c r="O20" s="23" t="s">
        <v>213</v>
      </c>
      <c r="Q20" s="23" t="s">
        <v>223</v>
      </c>
      <c r="U20" s="23" t="s">
        <v>213</v>
      </c>
    </row>
    <row r="21" spans="1:21" x14ac:dyDescent="0.3">
      <c r="A21">
        <f>CopyLink2!A21</f>
        <v>10</v>
      </c>
      <c r="B21" t="str">
        <f>CopyLink2!B21</f>
        <v>Grassland</v>
      </c>
      <c r="C21" t="str">
        <f>CopyLink2!C21</f>
        <v>conc</v>
      </c>
      <c r="D21" t="str">
        <f>CopyLink2!D21</f>
        <v>+</v>
      </c>
      <c r="E21" t="str">
        <f>CopyLink2!E21</f>
        <v>Crop</v>
      </c>
      <c r="F21" t="str">
        <f>CopyLink2!G21</f>
        <v>+</v>
      </c>
      <c r="G21" t="str">
        <f>CopyLink2!H21</f>
        <v>Faid_7pl</v>
      </c>
      <c r="I21" s="23" t="s">
        <v>213</v>
      </c>
      <c r="J21" s="23" t="s">
        <v>213</v>
      </c>
      <c r="K21" s="23" t="s">
        <v>224</v>
      </c>
      <c r="L21" s="23" t="s">
        <v>216</v>
      </c>
      <c r="N21" s="23" t="s">
        <v>279</v>
      </c>
      <c r="O21" s="23" t="s">
        <v>213</v>
      </c>
      <c r="Q21" s="23" t="s">
        <v>223</v>
      </c>
      <c r="S21" s="23" t="s">
        <v>282</v>
      </c>
      <c r="T21" s="23" t="s">
        <v>283</v>
      </c>
    </row>
    <row r="22" spans="1:21" x14ac:dyDescent="0.3">
      <c r="A22">
        <f>CopyLink2!A22</f>
        <v>11</v>
      </c>
      <c r="B22" t="str">
        <f>CopyLink2!B22</f>
        <v>Grassland</v>
      </c>
      <c r="C22" t="str">
        <f>CopyLink2!C22</f>
        <v>conc</v>
      </c>
      <c r="D22" t="str">
        <f>CopyLink2!D22</f>
        <v>+</v>
      </c>
      <c r="E22" t="str">
        <f>CopyLink2!E22</f>
        <v>Crop</v>
      </c>
      <c r="F22" t="str">
        <f>CopyLink2!G22</f>
        <v>+</v>
      </c>
      <c r="G22" t="str">
        <f>CopyLink2!H22</f>
        <v>Faid_7pl</v>
      </c>
      <c r="H22" t="str">
        <f>CopyLink2!I22</f>
        <v>Guiera_1000pl</v>
      </c>
      <c r="I22" s="23" t="s">
        <v>213</v>
      </c>
      <c r="J22" s="23" t="s">
        <v>213</v>
      </c>
      <c r="K22" s="23" t="s">
        <v>224</v>
      </c>
      <c r="L22" s="23" t="s">
        <v>216</v>
      </c>
      <c r="N22" s="23" t="s">
        <v>279</v>
      </c>
      <c r="O22" s="23" t="s">
        <v>213</v>
      </c>
      <c r="Q22" s="23" t="s">
        <v>223</v>
      </c>
      <c r="S22" s="23" t="s">
        <v>281</v>
      </c>
      <c r="T22" s="23" t="s">
        <v>284</v>
      </c>
      <c r="U22" s="23" t="s">
        <v>277</v>
      </c>
    </row>
    <row r="24" spans="1:21" x14ac:dyDescent="0.3">
      <c r="J24" t="s">
        <v>276</v>
      </c>
    </row>
    <row r="25" spans="1:21" x14ac:dyDescent="0.3">
      <c r="K25" t="s">
        <v>225</v>
      </c>
    </row>
    <row r="26" spans="1:21" x14ac:dyDescent="0.3">
      <c r="K26" t="s">
        <v>222</v>
      </c>
    </row>
    <row r="27" spans="1:21" x14ac:dyDescent="0.3">
      <c r="K27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5FF2-3EBF-4384-9653-09B1C1270579}">
  <dimension ref="A1:BB26"/>
  <sheetViews>
    <sheetView topLeftCell="A3" workbookViewId="0">
      <selection activeCell="B9" sqref="B9"/>
    </sheetView>
  </sheetViews>
  <sheetFormatPr defaultRowHeight="14.4" x14ac:dyDescent="0.3"/>
  <cols>
    <col min="1" max="1" width="4.5546875" customWidth="1"/>
    <col min="2" max="2" width="10" customWidth="1"/>
    <col min="3" max="3" width="5.44140625" customWidth="1"/>
    <col min="4" max="4" width="4.33203125" customWidth="1"/>
    <col min="5" max="5" width="8.88671875" customWidth="1"/>
    <col min="6" max="6" width="9.44140625" customWidth="1"/>
    <col min="7" max="7" width="4.77734375" customWidth="1"/>
    <col min="8" max="8" width="10.109375" customWidth="1"/>
    <col min="9" max="9" width="13.5546875" customWidth="1"/>
    <col min="10" max="10" width="10.109375" customWidth="1"/>
    <col min="11" max="11" width="11.44140625" customWidth="1"/>
    <col min="12" max="12" width="10.6640625" customWidth="1"/>
    <col min="13" max="13" width="9.109375" customWidth="1"/>
    <col min="14" max="14" width="9.21875" customWidth="1"/>
    <col min="16" max="17" width="10.5546875" customWidth="1"/>
    <col min="18" max="18" width="6.33203125" customWidth="1"/>
    <col min="19" max="19" width="3.88671875" customWidth="1"/>
    <col min="22" max="22" width="4.5546875" customWidth="1"/>
    <col min="23" max="23" width="10.33203125" customWidth="1"/>
    <col min="24" max="24" width="12.88671875" customWidth="1"/>
    <col min="25" max="25" width="7.5546875" customWidth="1"/>
    <col min="26" max="26" width="11.5546875" customWidth="1"/>
    <col min="27" max="27" width="7" customWidth="1"/>
    <col min="28" max="28" width="7.33203125" customWidth="1"/>
    <col min="30" max="30" width="6.6640625" customWidth="1"/>
    <col min="32" max="32" width="7" customWidth="1"/>
    <col min="33" max="33" width="13.21875" customWidth="1"/>
    <col min="34" max="34" width="6.6640625" customWidth="1"/>
    <col min="35" max="35" width="7.77734375" customWidth="1"/>
    <col min="36" max="36" width="8.109375" customWidth="1"/>
    <col min="39" max="39" width="10.44140625" customWidth="1"/>
    <col min="40" max="40" width="6.88671875" customWidth="1"/>
    <col min="41" max="41" width="4.6640625" customWidth="1"/>
    <col min="42" max="42" width="8.88671875" customWidth="1"/>
    <col min="43" max="43" width="10.21875" customWidth="1"/>
    <col min="44" max="44" width="4.88671875" customWidth="1"/>
    <col min="46" max="46" width="14" customWidth="1"/>
    <col min="47" max="47" width="12.109375" customWidth="1"/>
    <col min="48" max="48" width="10.5546875" customWidth="1"/>
    <col min="49" max="49" width="11.6640625" customWidth="1"/>
  </cols>
  <sheetData>
    <row r="1" spans="1:54" ht="15.6" x14ac:dyDescent="0.3">
      <c r="A1" s="17"/>
      <c r="B1" s="17" t="s">
        <v>61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</row>
    <row r="2" spans="1:54" ht="15.6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</row>
    <row r="3" spans="1:54" ht="15.6" x14ac:dyDescent="0.3">
      <c r="A3" s="17"/>
      <c r="B3" s="20" t="s">
        <v>177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0" t="s">
        <v>180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20" t="s">
        <v>192</v>
      </c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</row>
    <row r="4" spans="1:54" ht="15.6" x14ac:dyDescent="0.3">
      <c r="A4" s="17"/>
      <c r="B4" s="17" t="s">
        <v>7</v>
      </c>
      <c r="C4" s="17"/>
      <c r="D4" s="17"/>
      <c r="E4" s="17"/>
      <c r="F4" s="17"/>
      <c r="G4" s="17"/>
      <c r="H4" s="17"/>
      <c r="I4" s="17"/>
      <c r="J4" s="17" t="s">
        <v>108</v>
      </c>
      <c r="K4" s="17"/>
      <c r="L4" s="17" t="s">
        <v>17</v>
      </c>
      <c r="M4" s="17"/>
      <c r="N4" s="17"/>
      <c r="O4" s="17"/>
      <c r="P4" s="17"/>
      <c r="Q4" s="17" t="s">
        <v>7</v>
      </c>
      <c r="R4" s="17"/>
      <c r="S4" s="17"/>
      <c r="T4" s="17"/>
      <c r="U4" s="17"/>
      <c r="V4" s="17"/>
      <c r="W4" s="17"/>
      <c r="X4" s="17"/>
      <c r="Y4" s="17" t="s">
        <v>183</v>
      </c>
      <c r="Z4" s="17"/>
      <c r="AA4" s="17"/>
      <c r="AB4" s="17" t="s">
        <v>187</v>
      </c>
      <c r="AC4" s="17"/>
      <c r="AD4" s="17"/>
      <c r="AE4" s="17"/>
      <c r="AF4" s="17" t="s">
        <v>182</v>
      </c>
      <c r="AG4" s="17"/>
      <c r="AH4" s="17"/>
      <c r="AI4" s="17"/>
      <c r="AJ4" s="17"/>
      <c r="AK4" s="17"/>
      <c r="AL4" s="17"/>
      <c r="AM4" s="17" t="s">
        <v>7</v>
      </c>
      <c r="AN4" s="17"/>
      <c r="AO4" s="17"/>
      <c r="AP4" s="17"/>
      <c r="AQ4" s="17"/>
      <c r="AR4" s="17"/>
      <c r="AS4" s="17"/>
      <c r="AT4" s="17"/>
      <c r="AU4" s="17" t="s">
        <v>202</v>
      </c>
      <c r="AV4" s="17" t="s">
        <v>59</v>
      </c>
      <c r="AW4" s="17" t="s">
        <v>60</v>
      </c>
      <c r="AX4" s="17" t="s">
        <v>195</v>
      </c>
      <c r="AY4" s="17"/>
      <c r="AZ4" s="17" t="s">
        <v>46</v>
      </c>
      <c r="BA4" s="17"/>
      <c r="BB4" s="17" t="s">
        <v>287</v>
      </c>
    </row>
    <row r="5" spans="1:54" ht="15.6" x14ac:dyDescent="0.3">
      <c r="A5" s="17"/>
      <c r="B5" s="20"/>
      <c r="C5" s="17"/>
      <c r="D5" s="17"/>
      <c r="E5" s="17"/>
      <c r="F5" s="17"/>
      <c r="G5" s="17"/>
      <c r="H5" s="17"/>
      <c r="I5" s="17"/>
      <c r="J5" s="17" t="s">
        <v>33</v>
      </c>
      <c r="K5" s="17" t="s">
        <v>58</v>
      </c>
      <c r="L5" s="17" t="s">
        <v>52</v>
      </c>
      <c r="M5" s="17" t="s">
        <v>25</v>
      </c>
      <c r="N5" s="17" t="s">
        <v>27</v>
      </c>
      <c r="O5" s="20"/>
      <c r="P5" s="20"/>
      <c r="Q5" s="20"/>
      <c r="R5" s="17"/>
      <c r="S5" s="17"/>
      <c r="T5" s="17"/>
      <c r="U5" s="17"/>
      <c r="V5" s="17"/>
      <c r="W5" s="17"/>
      <c r="X5" s="17"/>
      <c r="Y5" s="17" t="s">
        <v>44</v>
      </c>
      <c r="Z5" s="17" t="s">
        <v>179</v>
      </c>
      <c r="AA5" s="17"/>
      <c r="AB5" s="17" t="s">
        <v>44</v>
      </c>
      <c r="AC5" s="17" t="s">
        <v>179</v>
      </c>
      <c r="AD5" s="17"/>
      <c r="AE5" s="17" t="s">
        <v>181</v>
      </c>
      <c r="AF5" s="17" t="s">
        <v>44</v>
      </c>
      <c r="AG5" s="17" t="s">
        <v>179</v>
      </c>
      <c r="AH5" s="17"/>
      <c r="AI5" s="17" t="s">
        <v>107</v>
      </c>
      <c r="AJ5" s="17" t="s">
        <v>184</v>
      </c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 t="s">
        <v>201</v>
      </c>
      <c r="AV5" s="17" t="s">
        <v>193</v>
      </c>
      <c r="AW5" s="17" t="s">
        <v>193</v>
      </c>
      <c r="AX5" s="17" t="s">
        <v>56</v>
      </c>
      <c r="AY5" s="17"/>
      <c r="AZ5" s="17" t="s">
        <v>56</v>
      </c>
      <c r="BA5" s="17"/>
      <c r="BB5" s="17" t="s">
        <v>252</v>
      </c>
    </row>
    <row r="6" spans="1:54" ht="15.6" x14ac:dyDescent="0.3">
      <c r="A6" s="17"/>
      <c r="B6" s="17"/>
      <c r="C6" s="17"/>
      <c r="D6" s="17"/>
      <c r="E6" s="17"/>
      <c r="F6" s="17"/>
      <c r="G6" s="17"/>
      <c r="H6" s="17"/>
      <c r="I6" s="17"/>
      <c r="J6" s="17" t="s">
        <v>56</v>
      </c>
      <c r="K6" s="17" t="s">
        <v>56</v>
      </c>
      <c r="L6" s="17" t="s">
        <v>53</v>
      </c>
      <c r="M6" s="17" t="s">
        <v>212</v>
      </c>
      <c r="N6" s="17" t="s">
        <v>56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 t="s">
        <v>178</v>
      </c>
      <c r="Z6" s="17" t="s">
        <v>186</v>
      </c>
      <c r="AA6" s="17" t="s">
        <v>127</v>
      </c>
      <c r="AB6" s="17" t="s">
        <v>178</v>
      </c>
      <c r="AC6" s="17" t="s">
        <v>172</v>
      </c>
      <c r="AD6" s="17" t="s">
        <v>127</v>
      </c>
      <c r="AE6" s="17" t="s">
        <v>93</v>
      </c>
      <c r="AF6" s="17" t="s">
        <v>178</v>
      </c>
      <c r="AG6" s="17" t="s">
        <v>209</v>
      </c>
      <c r="AH6" s="17" t="s">
        <v>127</v>
      </c>
      <c r="AI6" s="17" t="s">
        <v>198</v>
      </c>
      <c r="AJ6" s="17" t="s">
        <v>210</v>
      </c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 t="s">
        <v>40</v>
      </c>
      <c r="AV6" s="17" t="s">
        <v>32</v>
      </c>
      <c r="AW6" s="17" t="s">
        <v>194</v>
      </c>
      <c r="AX6" s="17" t="s">
        <v>196</v>
      </c>
      <c r="AY6" s="17"/>
      <c r="AZ6" s="17" t="s">
        <v>197</v>
      </c>
      <c r="BA6" s="17"/>
      <c r="BB6" t="s">
        <v>167</v>
      </c>
    </row>
    <row r="7" spans="1:54" ht="15.6" x14ac:dyDescent="0.3">
      <c r="A7" s="17"/>
      <c r="B7" s="17"/>
      <c r="C7" s="17"/>
      <c r="D7" s="17"/>
      <c r="E7" s="17"/>
      <c r="F7" s="17"/>
      <c r="G7" s="17"/>
      <c r="H7" s="17"/>
      <c r="I7" s="17"/>
      <c r="J7" s="17" t="s">
        <v>57</v>
      </c>
      <c r="K7" s="17" t="s">
        <v>40</v>
      </c>
      <c r="L7" s="17" t="s">
        <v>9</v>
      </c>
      <c r="M7" s="17" t="s">
        <v>26</v>
      </c>
      <c r="N7" s="17" t="s">
        <v>203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 t="s">
        <v>185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 t="s">
        <v>56</v>
      </c>
      <c r="AV7" s="17" t="s">
        <v>56</v>
      </c>
      <c r="AW7" s="17" t="s">
        <v>56</v>
      </c>
      <c r="AX7" s="17" t="s">
        <v>33</v>
      </c>
      <c r="AY7" s="17" t="s">
        <v>45</v>
      </c>
      <c r="AZ7" s="17" t="s">
        <v>34</v>
      </c>
      <c r="BA7" s="17" t="s">
        <v>45</v>
      </c>
    </row>
    <row r="8" spans="1:54" ht="15.6" x14ac:dyDescent="0.3">
      <c r="A8" t="s">
        <v>265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t="s">
        <v>265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t="s">
        <v>265</v>
      </c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54" ht="15.6" x14ac:dyDescent="0.3">
      <c r="A9" s="17">
        <f>Crop_Tree!A9</f>
        <v>1</v>
      </c>
      <c r="B9" s="17" t="str">
        <f>Crop_Tree!B9</f>
        <v>Grassland</v>
      </c>
      <c r="C9" s="17" t="str">
        <f>Crop_Tree!C9</f>
        <v>alone</v>
      </c>
      <c r="D9" s="17" t="str">
        <f>Crop_Tree!D9</f>
        <v>#</v>
      </c>
      <c r="E9" s="17" t="str">
        <f>Crop_Tree!E9</f>
        <v>Crop</v>
      </c>
      <c r="F9" s="17"/>
      <c r="G9" s="17" t="s">
        <v>169</v>
      </c>
      <c r="H9" s="17"/>
      <c r="I9" s="17"/>
      <c r="J9" s="18">
        <f>Crop_Tree!N9</f>
        <v>0.99548222261069852</v>
      </c>
      <c r="K9" s="18">
        <f>Crop_Tree!O9</f>
        <v>0.54585028999999996</v>
      </c>
      <c r="L9" s="17">
        <f>Livestock!L9</f>
        <v>432</v>
      </c>
      <c r="M9" s="17">
        <f>Livestock!Q9</f>
        <v>2</v>
      </c>
      <c r="N9" s="21">
        <f>Livestock!R9</f>
        <v>59.1</v>
      </c>
      <c r="O9" s="17"/>
      <c r="P9" s="17"/>
      <c r="Q9" s="17" t="str">
        <f>Crop_Tree!B9</f>
        <v>Grassland</v>
      </c>
      <c r="R9" s="17" t="str">
        <f>Crop_Tree!C9</f>
        <v>alone</v>
      </c>
      <c r="S9" s="17" t="str">
        <f>Crop_Tree!D9</f>
        <v>#</v>
      </c>
      <c r="T9" s="17" t="str">
        <f>Crop_Tree!E9</f>
        <v>Crop</v>
      </c>
      <c r="U9" s="17"/>
      <c r="V9" s="17"/>
      <c r="W9" s="17"/>
      <c r="X9" s="17"/>
      <c r="Y9" s="18">
        <f>Crop_Tree!U9+Crop_Tree!V9</f>
        <v>5.3372742350000006</v>
      </c>
      <c r="Z9" s="18"/>
      <c r="AA9" s="18"/>
      <c r="AB9" s="18">
        <f>ResiduesFeed!AK9+ResiduesFeed!AS9</f>
        <v>0</v>
      </c>
      <c r="AC9" s="17"/>
      <c r="AD9" s="17"/>
      <c r="AE9" s="17"/>
      <c r="AF9" s="18">
        <f>ResiduesFeed!AV9+ResiduesFeed!AW9</f>
        <v>3.4639353059999998</v>
      </c>
      <c r="AG9" s="18"/>
      <c r="AH9" s="18"/>
      <c r="AI9" s="21">
        <f>Manure!N9</f>
        <v>1619.73</v>
      </c>
      <c r="AJ9" s="17"/>
      <c r="AK9" s="17"/>
      <c r="AL9" s="17"/>
      <c r="AM9" s="17" t="str">
        <f>Crop_Tree!B9</f>
        <v>Grassland</v>
      </c>
      <c r="AN9" s="17" t="str">
        <f>Crop_Tree!C9</f>
        <v>alone</v>
      </c>
      <c r="AO9" s="17" t="str">
        <f>Crop_Tree!D9</f>
        <v>#</v>
      </c>
      <c r="AP9" s="17" t="str">
        <f>Crop_Tree!E9</f>
        <v>Crop</v>
      </c>
      <c r="AQ9" s="17"/>
      <c r="AR9" s="17"/>
      <c r="AS9" s="17"/>
      <c r="AT9" s="17"/>
      <c r="AU9" s="22">
        <f>AVERAGE(Crop_Tree!R9,Crop_Tree!S9,Crop_Tree!T9,Crop_Tree!V9)</f>
        <v>1.3343185587500002</v>
      </c>
      <c r="AV9" s="22">
        <f>AVERAGE(CopyLink2!BK9,CopyLink2!BL9,CopyLink2!BM9,CopyLink2!BN9)</f>
        <v>15.75995</v>
      </c>
      <c r="AW9" s="19">
        <f>(Soil!P9+Soil!Q9*2+Soil!R9)/4</f>
        <v>1.2125399999999998E-2</v>
      </c>
      <c r="AX9" s="21">
        <f>Soil!V9</f>
        <v>341.30221055366661</v>
      </c>
      <c r="AY9" s="21"/>
      <c r="AZ9" s="19">
        <f>Soil!AB9</f>
        <v>1.3436488000000002E-2</v>
      </c>
      <c r="BA9" s="19"/>
      <c r="BB9">
        <f>Livestock!T9</f>
        <v>7</v>
      </c>
    </row>
    <row r="10" spans="1:54" ht="15.6" x14ac:dyDescent="0.3">
      <c r="A10" s="17">
        <f>Crop_Tree!A10</f>
        <v>2</v>
      </c>
      <c r="B10" s="17" t="str">
        <f>Crop_Tree!B10</f>
        <v>Grassland</v>
      </c>
      <c r="C10" s="17"/>
      <c r="D10" s="17" t="str">
        <f>Crop_Tree!D10</f>
        <v>+</v>
      </c>
      <c r="E10" s="17" t="str">
        <f>Crop_Tree!E10</f>
        <v>Crop</v>
      </c>
      <c r="F10" s="17"/>
      <c r="G10" s="17"/>
      <c r="H10" s="17"/>
      <c r="I10" s="17"/>
      <c r="J10" s="18">
        <f>Crop_Tree!N10</f>
        <v>1.4038409869999997</v>
      </c>
      <c r="K10" s="18">
        <f>Crop_Tree!O10</f>
        <v>0.41540761000000004</v>
      </c>
      <c r="L10" s="17">
        <f>Livestock!L10</f>
        <v>602</v>
      </c>
      <c r="M10" s="17">
        <f>Livestock!Q10</f>
        <v>3</v>
      </c>
      <c r="N10" s="21">
        <f>Livestock!R10</f>
        <v>97.9</v>
      </c>
      <c r="O10" s="17"/>
      <c r="P10" s="17"/>
      <c r="Q10" s="17" t="str">
        <f>Crop_Tree!B10</f>
        <v>Grassland</v>
      </c>
      <c r="R10" s="17"/>
      <c r="S10" s="17" t="str">
        <f>Crop_Tree!D10</f>
        <v>+</v>
      </c>
      <c r="T10" s="17" t="str">
        <f>Crop_Tree!E10</f>
        <v>Crop</v>
      </c>
      <c r="U10" s="17"/>
      <c r="V10" s="17"/>
      <c r="W10" s="17"/>
      <c r="X10" s="17"/>
      <c r="Y10" s="18">
        <f>Crop_Tree!U10+Crop_Tree!V10</f>
        <v>2.4131674539999999</v>
      </c>
      <c r="Z10" s="18"/>
      <c r="AA10" s="18"/>
      <c r="AB10" s="18">
        <f>ResiduesFeed!AK10+ResiduesFeed!AS10</f>
        <v>1.5998166494933335</v>
      </c>
      <c r="AC10" s="17"/>
      <c r="AD10" s="17"/>
      <c r="AE10" s="21">
        <f>Livestock!U10</f>
        <v>0</v>
      </c>
      <c r="AF10" s="18">
        <f>ResiduesFeed!AV10+ResiduesFeed!AW10</f>
        <v>0.11423425080000002</v>
      </c>
      <c r="AG10" s="18"/>
      <c r="AH10" s="18"/>
      <c r="AI10" s="21">
        <f>Manure!N10</f>
        <v>1809.8430000000001</v>
      </c>
      <c r="AJ10" s="17"/>
      <c r="AK10" s="17"/>
      <c r="AL10" s="17"/>
      <c r="AM10" s="17" t="str">
        <f>Crop_Tree!B10</f>
        <v>Grassland</v>
      </c>
      <c r="AN10" s="17">
        <f>Crop_Tree!C10</f>
        <v>0</v>
      </c>
      <c r="AO10" s="17" t="str">
        <f>Crop_Tree!D10</f>
        <v>+</v>
      </c>
      <c r="AP10" s="17" t="str">
        <f>Crop_Tree!E10</f>
        <v>Crop</v>
      </c>
      <c r="AQ10" s="17"/>
      <c r="AR10" s="17"/>
      <c r="AS10" s="17"/>
      <c r="AT10" s="17"/>
      <c r="AU10" s="22">
        <f>AVERAGE(Crop_Tree!R10,Crop_Tree!S10,Crop_Tree!T10,Crop_Tree!V10)</f>
        <v>0.60329186349999997</v>
      </c>
      <c r="AV10" s="22">
        <f>AVERAGE(CopyLink2!BK10,CopyLink2!BL10,CopyLink2!BM10,CopyLink2!BN10)</f>
        <v>15.464225000000001</v>
      </c>
      <c r="AW10" s="19">
        <f>(Soil!P10+Soil!Q10*2+Soil!R10)/4</f>
        <v>1.0159899999999999E-2</v>
      </c>
      <c r="AX10" s="21">
        <f>Soil!V10</f>
        <v>344.19686009999987</v>
      </c>
      <c r="AY10" s="21"/>
      <c r="AZ10" s="19">
        <f>Soil!AB10</f>
        <v>1.9312630500000004E-2</v>
      </c>
      <c r="BA10" s="19"/>
      <c r="BB10">
        <f>Livestock!T10</f>
        <v>8.1</v>
      </c>
    </row>
    <row r="11" spans="1:54" ht="15.6" x14ac:dyDescent="0.3">
      <c r="A11" s="17">
        <f>Crop_Tree!A11</f>
        <v>3</v>
      </c>
      <c r="B11" s="17" t="str">
        <f>Crop_Tree!B11</f>
        <v>Grassland</v>
      </c>
      <c r="C11" s="17"/>
      <c r="D11" s="17" t="str">
        <f>Crop_Tree!D11</f>
        <v>+</v>
      </c>
      <c r="E11" s="17" t="str">
        <f>Crop_Tree!E11</f>
        <v>Crop</v>
      </c>
      <c r="F11" s="17"/>
      <c r="G11" s="17" t="str">
        <f>Crop_Tree!G11</f>
        <v>+</v>
      </c>
      <c r="H11" s="17" t="str">
        <f>Crop_Tree!H11</f>
        <v>Faid_7pl</v>
      </c>
      <c r="I11" s="17"/>
      <c r="J11" s="18">
        <f>Crop_Tree!N11</f>
        <v>1.8288072999999998</v>
      </c>
      <c r="K11" s="18">
        <f>Crop_Tree!O11</f>
        <v>0.41954239999999998</v>
      </c>
      <c r="L11" s="17">
        <f>Livestock!L11</f>
        <v>949</v>
      </c>
      <c r="M11" s="17">
        <f>Livestock!Q11</f>
        <v>6</v>
      </c>
      <c r="N11" s="21">
        <f>Livestock!R11</f>
        <v>240.1</v>
      </c>
      <c r="O11" s="17"/>
      <c r="P11" s="17"/>
      <c r="Q11" s="17" t="str">
        <f>Crop_Tree!B11</f>
        <v>Grassland</v>
      </c>
      <c r="R11" s="17"/>
      <c r="S11" s="17" t="str">
        <f>Crop_Tree!D11</f>
        <v>+</v>
      </c>
      <c r="T11" s="17" t="str">
        <f>Crop_Tree!E11</f>
        <v>Crop</v>
      </c>
      <c r="U11" s="17"/>
      <c r="V11" s="17" t="str">
        <f>Crop_Tree!G11</f>
        <v>+</v>
      </c>
      <c r="W11" s="17" t="str">
        <f>Crop_Tree!H11</f>
        <v>Faid_7pl</v>
      </c>
      <c r="X11" s="17"/>
      <c r="Y11" s="18">
        <f>Crop_Tree!U11+Crop_Tree!V11</f>
        <v>3.1823860900000001</v>
      </c>
      <c r="Z11" s="18">
        <f>ResiduesFeed!AD11</f>
        <v>0.16666079</v>
      </c>
      <c r="AA11" s="18">
        <f>ResiduesFeed!Z11</f>
        <v>0.18823028999999997</v>
      </c>
      <c r="AB11" s="18">
        <f>ResiduesFeed!AK11+ResiduesFeed!AS11</f>
        <v>1.8154926226666668</v>
      </c>
      <c r="AC11" s="17">
        <f>ResiduesFeed!AM11</f>
        <v>0</v>
      </c>
      <c r="AD11" s="17">
        <f>ResiduesFeed!AN11</f>
        <v>0.13552580879999998</v>
      </c>
      <c r="AE11" s="21">
        <f>Livestock!U11</f>
        <v>0</v>
      </c>
      <c r="AF11" s="18">
        <f>ResiduesFeed!AV11+ResiduesFeed!AW11</f>
        <v>0.22485130500000006</v>
      </c>
      <c r="AG11" s="18">
        <f>ResiduesFeed!AX11</f>
        <v>0.16666079</v>
      </c>
      <c r="AH11" s="18">
        <f>ResiduesFeed!AY11</f>
        <v>1.8823028999999991E-2</v>
      </c>
      <c r="AI11" s="21">
        <f>Manure!N11</f>
        <v>2054.1990000000001</v>
      </c>
      <c r="AJ11" s="17"/>
      <c r="AK11" s="17"/>
      <c r="AL11" s="17"/>
      <c r="AM11" s="17" t="str">
        <f>Crop_Tree!B11</f>
        <v>Grassland</v>
      </c>
      <c r="AN11" s="17">
        <f>Crop_Tree!C11</f>
        <v>0</v>
      </c>
      <c r="AO11" s="17" t="str">
        <f>Crop_Tree!D11</f>
        <v>+</v>
      </c>
      <c r="AP11" s="17" t="str">
        <f>Crop_Tree!E11</f>
        <v>Crop</v>
      </c>
      <c r="AQ11" s="17"/>
      <c r="AR11" s="17" t="str">
        <f>Crop_Tree!G11</f>
        <v>+</v>
      </c>
      <c r="AS11" s="17" t="str">
        <f>Crop_Tree!H11</f>
        <v>Faid_7pl</v>
      </c>
      <c r="AT11" s="17"/>
      <c r="AU11" s="22">
        <f>AVERAGE(Crop_Tree!R11,Crop_Tree!S11,Crop_Tree!T11,Crop_Tree!V11,Crop_Tree!W11,Crop_Tree!W11)</f>
        <v>3.500666348333334</v>
      </c>
      <c r="AV11" s="22">
        <f>AVERAGE(CopyLink2!BK11,CopyLink2!BL11,CopyLink2!BM11,CopyLink2!BN11)</f>
        <v>15.560125000000001</v>
      </c>
      <c r="AW11" s="19">
        <f>(Soil!P11+Soil!Q11*2+Soil!R11)/4</f>
        <v>1.8388325000000001E-2</v>
      </c>
      <c r="AX11" s="21">
        <f>Soil!V11</f>
        <v>345.65767349999993</v>
      </c>
      <c r="AY11" s="21">
        <f>Soil!W11</f>
        <v>313.46558588800019</v>
      </c>
      <c r="AZ11" s="19">
        <f>Soil!AB11</f>
        <v>1.9613881100000001E-2</v>
      </c>
      <c r="BA11" s="19">
        <f>Soil!AC11</f>
        <v>1.5262100000000001E-3</v>
      </c>
      <c r="BB11">
        <f>Livestock!T11</f>
        <v>9.1999999999999993</v>
      </c>
    </row>
    <row r="12" spans="1:54" ht="15.6" x14ac:dyDescent="0.3">
      <c r="A12" s="17">
        <f>Crop_Tree!A12</f>
        <v>4</v>
      </c>
      <c r="B12" s="17" t="str">
        <f>Crop_Tree!B12</f>
        <v>Grassland</v>
      </c>
      <c r="C12" s="17"/>
      <c r="D12" s="17" t="str">
        <f>Crop_Tree!D12</f>
        <v>+</v>
      </c>
      <c r="E12" s="17" t="str">
        <f>Crop_Tree!E12</f>
        <v>Crop</v>
      </c>
      <c r="F12" s="17"/>
      <c r="G12" s="17" t="str">
        <f>Crop_Tree!G12</f>
        <v>+</v>
      </c>
      <c r="H12" s="17" t="str">
        <f>Crop_Tree!H12</f>
        <v>Guiera_1000pl</v>
      </c>
      <c r="I12" s="17"/>
      <c r="J12" s="18">
        <f>Crop_Tree!N12</f>
        <v>1.70072242</v>
      </c>
      <c r="K12" s="18">
        <f>Crop_Tree!O12</f>
        <v>0.48052689999999998</v>
      </c>
      <c r="L12" s="17">
        <f>Livestock!L12</f>
        <v>828</v>
      </c>
      <c r="M12" s="17">
        <f>Livestock!Q12</f>
        <v>6</v>
      </c>
      <c r="N12" s="21">
        <f>Livestock!R12</f>
        <v>219.4</v>
      </c>
      <c r="O12" s="17"/>
      <c r="P12" s="17"/>
      <c r="Q12" s="17" t="str">
        <f>Crop_Tree!B12</f>
        <v>Grassland</v>
      </c>
      <c r="R12" s="17"/>
      <c r="S12" s="17" t="str">
        <f>Crop_Tree!D12</f>
        <v>+</v>
      </c>
      <c r="T12" s="17" t="str">
        <f>Crop_Tree!E12</f>
        <v>Crop</v>
      </c>
      <c r="U12" s="17"/>
      <c r="V12" s="17" t="str">
        <f>Crop_Tree!G12</f>
        <v>+</v>
      </c>
      <c r="W12" s="17" t="str">
        <f>Crop_Tree!H12</f>
        <v>Guiera_1000pl</v>
      </c>
      <c r="X12" s="17"/>
      <c r="Y12" s="18">
        <f>Crop_Tree!U12+Crop_Tree!V12</f>
        <v>5.5132794599999997</v>
      </c>
      <c r="Z12" s="18">
        <f>ResiduesFeed!AD12</f>
        <v>1.9523326000000001</v>
      </c>
      <c r="AA12" s="18">
        <f>ResiduesFeed!Z12</f>
        <v>0.13053028999999999</v>
      </c>
      <c r="AB12" s="18">
        <f>ResiduesFeed!AK12+ResiduesFeed!AS12</f>
        <v>2.6567324996533337</v>
      </c>
      <c r="AC12" s="17">
        <f>ResiduesFeed!AM12</f>
        <v>0</v>
      </c>
      <c r="AD12" s="17">
        <f>ResiduesFeed!AN12</f>
        <v>0</v>
      </c>
      <c r="AE12" s="21">
        <f>Livestock!U12</f>
        <v>0</v>
      </c>
      <c r="AF12" s="18">
        <f>ResiduesFeed!AV12+ResiduesFeed!AW12</f>
        <v>0.32011127910000009</v>
      </c>
      <c r="AG12" s="18">
        <f>ResiduesFeed!AX12</f>
        <v>1.9523326000000001</v>
      </c>
      <c r="AH12" s="18">
        <f>ResiduesFeed!AY12</f>
        <v>0.13053028999999999</v>
      </c>
      <c r="AI12" s="21">
        <f>Manure!N12</f>
        <v>2026.8009999999997</v>
      </c>
      <c r="AJ12" s="17"/>
      <c r="AK12" s="17"/>
      <c r="AL12" s="17"/>
      <c r="AM12" s="17" t="str">
        <f>Crop_Tree!B12</f>
        <v>Grassland</v>
      </c>
      <c r="AN12" s="17">
        <f>Crop_Tree!C12</f>
        <v>0</v>
      </c>
      <c r="AO12" s="17" t="str">
        <f>Crop_Tree!D12</f>
        <v>+</v>
      </c>
      <c r="AP12" s="17" t="str">
        <f>Crop_Tree!E12</f>
        <v>Crop</v>
      </c>
      <c r="AQ12" s="17"/>
      <c r="AR12" s="17" t="str">
        <f>Crop_Tree!G12</f>
        <v>+</v>
      </c>
      <c r="AS12" s="17" t="str">
        <f>Crop_Tree!H12</f>
        <v>Guiera_1000pl</v>
      </c>
      <c r="AT12" s="17"/>
      <c r="AU12" s="22">
        <f>AVERAGE(Crop_Tree!R12,Crop_Tree!S12,Crop_Tree!T12,Crop_Tree!V12,Crop_Tree!W12,Crop_Tree!W12)</f>
        <v>1.3123407433333334</v>
      </c>
      <c r="AV12" s="22">
        <f>AVERAGE(CopyLink2!BK12,CopyLink2!BL12,CopyLink2!BM12,CopyLink2!BN12)</f>
        <v>15.560550000000001</v>
      </c>
      <c r="AW12" s="19">
        <f>(Soil!P12+Soil!Q12*2+Soil!R12)/4</f>
        <v>9.6229374999999995E-3</v>
      </c>
      <c r="AX12" s="21">
        <f>Soil!V12</f>
        <v>344.69485330000009</v>
      </c>
      <c r="AY12" s="21">
        <f>Soil!W12</f>
        <v>291.59300543500001</v>
      </c>
      <c r="AZ12" s="19">
        <f>Soil!AB12</f>
        <v>4.8312674999999999E-2</v>
      </c>
      <c r="BA12" s="19">
        <f>Soil!AC12</f>
        <v>1.53084E-2</v>
      </c>
      <c r="BB12">
        <f>Livestock!T12</f>
        <v>8.6</v>
      </c>
    </row>
    <row r="13" spans="1:54" ht="15.6" x14ac:dyDescent="0.3">
      <c r="A13" t="s">
        <v>270</v>
      </c>
      <c r="B13" s="17"/>
      <c r="C13" s="17"/>
      <c r="D13" s="17"/>
      <c r="E13" s="17"/>
      <c r="F13" s="17"/>
      <c r="G13" s="17"/>
      <c r="H13" s="17"/>
      <c r="I13" s="17"/>
      <c r="J13" s="18"/>
      <c r="K13" s="18"/>
      <c r="L13" s="21"/>
      <c r="M13" s="21"/>
      <c r="N13" s="21"/>
      <c r="O13" s="17"/>
      <c r="P13" s="19"/>
      <c r="Q13" s="17"/>
      <c r="R13" s="17"/>
      <c r="S13" s="17"/>
      <c r="T13" s="17"/>
      <c r="U13" s="17"/>
      <c r="V13" s="17"/>
      <c r="W13" s="17"/>
      <c r="X13" s="17"/>
      <c r="Y13" s="18"/>
      <c r="Z13" s="18"/>
      <c r="AA13" s="18"/>
      <c r="AB13" s="18"/>
      <c r="AC13" s="17"/>
      <c r="AD13" s="18"/>
      <c r="AE13" s="21"/>
      <c r="AF13" s="18"/>
      <c r="AG13" s="18"/>
      <c r="AH13" s="18"/>
      <c r="AI13" s="21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22"/>
      <c r="AV13" s="22"/>
      <c r="AW13" s="19"/>
      <c r="AX13" s="21"/>
      <c r="AY13" s="21"/>
      <c r="AZ13" s="19"/>
      <c r="BA13" s="19"/>
    </row>
    <row r="14" spans="1:54" ht="15.6" x14ac:dyDescent="0.3">
      <c r="A14" s="17">
        <f>Crop_Tree!A14</f>
        <v>5</v>
      </c>
      <c r="B14" s="17" t="str">
        <f>Crop_Tree!B14</f>
        <v>Grassland</v>
      </c>
      <c r="C14" s="17"/>
      <c r="D14" s="17" t="str">
        <f>Crop_Tree!D14</f>
        <v>+</v>
      </c>
      <c r="E14" s="17" t="str">
        <f>Crop_Tree!E14</f>
        <v>Crop</v>
      </c>
      <c r="F14" s="17"/>
      <c r="G14" s="17" t="str">
        <f>Crop_Tree!G14</f>
        <v>+</v>
      </c>
      <c r="H14" s="17" t="str">
        <f>Crop_Tree!H14</f>
        <v>Faid_14pl</v>
      </c>
      <c r="I14" s="17"/>
      <c r="J14" s="18">
        <f>Crop_Tree!N14</f>
        <v>2.1392247699999998</v>
      </c>
      <c r="K14" s="18">
        <f>Crop_Tree!O14</f>
        <v>0.41988634999999996</v>
      </c>
      <c r="L14" s="17">
        <f>Livestock!L14</f>
        <v>1092</v>
      </c>
      <c r="M14" s="17">
        <f>Livestock!Q14</f>
        <v>7</v>
      </c>
      <c r="N14" s="21">
        <f>Livestock!R14</f>
        <v>339.2</v>
      </c>
      <c r="O14" s="17"/>
      <c r="P14" s="17"/>
      <c r="Q14" s="17" t="str">
        <f>Crop_Tree!B14</f>
        <v>Grassland</v>
      </c>
      <c r="R14" s="17"/>
      <c r="S14" s="17" t="str">
        <f>Crop_Tree!D14</f>
        <v>+</v>
      </c>
      <c r="T14" s="17" t="str">
        <f>Crop_Tree!E14</f>
        <v>Crop</v>
      </c>
      <c r="U14" s="17"/>
      <c r="V14" s="17" t="str">
        <f>Crop_Tree!G14</f>
        <v>+</v>
      </c>
      <c r="W14" s="17" t="str">
        <f>Crop_Tree!H14</f>
        <v>Faid_14pl</v>
      </c>
      <c r="X14" s="17"/>
      <c r="Y14" s="18">
        <f>Crop_Tree!U14+Crop_Tree!V14</f>
        <v>3.4766953999999997</v>
      </c>
      <c r="Z14" s="18">
        <f>ResiduesFeed!AD14</f>
        <v>0.3337601</v>
      </c>
      <c r="AA14" s="18">
        <f>ResiduesFeed!Z14</f>
        <v>0.30726769999999998</v>
      </c>
      <c r="AB14" s="18">
        <f>ResiduesFeed!AK14+ResiduesFeed!AS14</f>
        <v>1.8140366832605455</v>
      </c>
      <c r="AC14" s="17">
        <f>ResiduesFeed!AM14</f>
        <v>0</v>
      </c>
      <c r="AD14" s="17">
        <f>ResiduesFeed!AN14</f>
        <v>0.22123274399999998</v>
      </c>
      <c r="AE14" s="21">
        <f>Livestock!U14</f>
        <v>0</v>
      </c>
      <c r="AF14" s="18">
        <f>ResiduesFeed!AV14+ResiduesFeed!AW14</f>
        <v>0.27875405700000006</v>
      </c>
      <c r="AG14" s="18">
        <f>ResiduesFeed!AX14</f>
        <v>0.3337601</v>
      </c>
      <c r="AH14" s="18">
        <f>ResiduesFeed!AY14</f>
        <v>3.072676999999999E-2</v>
      </c>
      <c r="AI14" s="21">
        <f>Manure!N14</f>
        <v>2129.806</v>
      </c>
      <c r="AJ14" s="17"/>
      <c r="AK14" s="17"/>
      <c r="AL14" s="17"/>
      <c r="AM14" s="17" t="str">
        <f>Crop_Tree!B14</f>
        <v>Grassland</v>
      </c>
      <c r="AN14" s="17">
        <f>Crop_Tree!C14</f>
        <v>0</v>
      </c>
      <c r="AO14" s="17" t="str">
        <f>Crop_Tree!D14</f>
        <v>+</v>
      </c>
      <c r="AP14" s="17" t="str">
        <f>Crop_Tree!E14</f>
        <v>Crop</v>
      </c>
      <c r="AQ14" s="17"/>
      <c r="AR14" s="17" t="str">
        <f>Crop_Tree!G14</f>
        <v>+</v>
      </c>
      <c r="AS14" s="17" t="str">
        <f>Crop_Tree!H14</f>
        <v>Faid_14pl</v>
      </c>
      <c r="AT14" s="17"/>
      <c r="AU14" s="22">
        <f>AVERAGE(Crop_Tree!R14,Crop_Tree!S14,Crop_Tree!T14,Crop_Tree!V14,Crop_Tree!W14,Crop_Tree!W14)</f>
        <v>6.3118048999999985</v>
      </c>
      <c r="AV14" s="22">
        <f>AVERAGE(CopyLink2!BK14,CopyLink2!BL14,CopyLink2!BM14,CopyLink2!BN14)</f>
        <v>15.631374999999998</v>
      </c>
      <c r="AW14" s="19">
        <f>(Soil!P14+Soil!Q14*2+Soil!R14)/4</f>
        <v>1.8317025000000001E-2</v>
      </c>
      <c r="AX14" s="21">
        <f>Soil!V14</f>
        <v>345.65767349999993</v>
      </c>
      <c r="AY14" s="21">
        <f>Soil!W14</f>
        <v>313.46558588800019</v>
      </c>
      <c r="AZ14" s="19">
        <f>Soil!AB14</f>
        <v>1.9613881100000001E-2</v>
      </c>
      <c r="BA14" s="19">
        <f>Soil!AC14</f>
        <v>2.2893150000000001E-3</v>
      </c>
      <c r="BB14">
        <f>Livestock!T14</f>
        <v>9.6</v>
      </c>
    </row>
    <row r="15" spans="1:54" ht="15.6" x14ac:dyDescent="0.3">
      <c r="A15" s="17">
        <f>Crop_Tree!A15</f>
        <v>6</v>
      </c>
      <c r="B15" s="17" t="str">
        <f>Crop_Tree!B15</f>
        <v>Grassland</v>
      </c>
      <c r="C15" s="17"/>
      <c r="D15" s="17" t="str">
        <f>Crop_Tree!D15</f>
        <v>+</v>
      </c>
      <c r="E15" s="17" t="str">
        <f>Crop_Tree!E15</f>
        <v>Crop</v>
      </c>
      <c r="F15" s="17"/>
      <c r="G15" s="17" t="str">
        <f>Crop_Tree!G15</f>
        <v>+</v>
      </c>
      <c r="H15" s="17" t="str">
        <f>Crop_Tree!H15</f>
        <v>Faid_14pl</v>
      </c>
      <c r="I15" s="17" t="str">
        <f>Crop_Tree!I15</f>
        <v>Guiera_2000pl</v>
      </c>
      <c r="J15" s="18">
        <f>Crop_Tree!N15</f>
        <v>2.1208109099999999</v>
      </c>
      <c r="K15" s="18">
        <f>Crop_Tree!O15</f>
        <v>0.56357610000000002</v>
      </c>
      <c r="L15" s="17">
        <f>Livestock!L15</f>
        <v>1501</v>
      </c>
      <c r="M15" s="17">
        <f>Livestock!Q15</f>
        <v>10</v>
      </c>
      <c r="N15" s="21">
        <f>Livestock!R15</f>
        <v>473.4</v>
      </c>
      <c r="O15" s="17"/>
      <c r="P15" s="17"/>
      <c r="Q15" s="17" t="str">
        <f>Crop_Tree!B15</f>
        <v>Grassland</v>
      </c>
      <c r="R15" s="17"/>
      <c r="S15" s="17" t="str">
        <f>Crop_Tree!D15</f>
        <v>+</v>
      </c>
      <c r="T15" s="17" t="str">
        <f>Crop_Tree!E15</f>
        <v>Crop</v>
      </c>
      <c r="U15" s="17"/>
      <c r="V15" s="17" t="str">
        <f>Crop_Tree!G15</f>
        <v>+</v>
      </c>
      <c r="W15" s="17" t="str">
        <f>Crop_Tree!H15</f>
        <v>Faid_14pl</v>
      </c>
      <c r="X15" s="17" t="str">
        <f>Crop_Tree!I15</f>
        <v>Guiera_2000pl</v>
      </c>
      <c r="Y15" s="18">
        <f>Crop_Tree!U15+Crop_Tree!V15</f>
        <v>6.7580566099999997</v>
      </c>
      <c r="Z15" s="18">
        <f>ResiduesFeed!AD15</f>
        <v>0.33576069999999991</v>
      </c>
      <c r="AA15" s="18">
        <f>ResiduesFeed!Z15</f>
        <v>0.37716819999999995</v>
      </c>
      <c r="AB15" s="18">
        <f>ResiduesFeed!AK15+ResiduesFeed!AS15</f>
        <v>3.3846476339741383</v>
      </c>
      <c r="AC15" s="17">
        <f>ResiduesFeed!AM15</f>
        <v>0</v>
      </c>
      <c r="AD15" s="17">
        <f>ResiduesFeed!AN15</f>
        <v>0.271561104</v>
      </c>
      <c r="AE15" s="21">
        <f>Livestock!U15</f>
        <v>0</v>
      </c>
      <c r="AF15" s="18">
        <f>ResiduesFeed!AV15+ResiduesFeed!AW15</f>
        <v>0.55047955200000009</v>
      </c>
      <c r="AG15" s="18">
        <f>ResiduesFeed!AX15</f>
        <v>0.33576069999999991</v>
      </c>
      <c r="AH15" s="18">
        <f>ResiduesFeed!AY15</f>
        <v>3.7716819999999984E-2</v>
      </c>
      <c r="AI15" s="21">
        <f>Manure!N15</f>
        <v>2206.3719999999998</v>
      </c>
      <c r="AJ15" s="17"/>
      <c r="AK15" s="17"/>
      <c r="AL15" s="17"/>
      <c r="AM15" s="17" t="str">
        <f>Crop_Tree!B15</f>
        <v>Grassland</v>
      </c>
      <c r="AN15" s="17">
        <f>Crop_Tree!C15</f>
        <v>0</v>
      </c>
      <c r="AO15" s="17" t="str">
        <f>Crop_Tree!D15</f>
        <v>+</v>
      </c>
      <c r="AP15" s="17" t="str">
        <f>Crop_Tree!E15</f>
        <v>Crop</v>
      </c>
      <c r="AQ15" s="17"/>
      <c r="AR15" s="17" t="str">
        <f>Crop_Tree!G15</f>
        <v>+</v>
      </c>
      <c r="AS15" s="17" t="str">
        <f>Crop_Tree!H15</f>
        <v>Faid_14pl</v>
      </c>
      <c r="AT15" s="17" t="str">
        <f>Crop_Tree!I15</f>
        <v>Guiera_2000pl</v>
      </c>
      <c r="AU15" s="22">
        <f>AVERAGE(Crop_Tree!R15,Crop_Tree!S15,Crop_Tree!T15,Crop_Tree!V15,Crop_Tree!W15,Crop_Tree!W15)</f>
        <v>6.8033512683333326</v>
      </c>
      <c r="AV15" s="22">
        <f>AVERAGE(CopyLink2!BK15,CopyLink2!BL15,CopyLink2!BM15,CopyLink2!BN15)</f>
        <v>15.59825</v>
      </c>
      <c r="AW15" s="19">
        <f>(Soil!P15+Soil!Q15*2+Soil!R15)/4</f>
        <v>1.0705859166666666E-2</v>
      </c>
      <c r="AX15" s="21">
        <f>Soil!V15</f>
        <v>300.50483009999994</v>
      </c>
      <c r="AY15" s="21">
        <f>Soil!W15</f>
        <v>278.17065799999989</v>
      </c>
      <c r="AZ15" s="19">
        <f>Soil!AB15</f>
        <v>5.6891350999999993E-2</v>
      </c>
      <c r="BA15" s="19">
        <f>Soil!AC15</f>
        <v>2.22791E-2</v>
      </c>
      <c r="BB15">
        <f>Livestock!T15</f>
        <v>10</v>
      </c>
    </row>
    <row r="16" spans="1:54" ht="15.6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20"/>
      <c r="M16" s="20"/>
      <c r="N16" s="20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4" ht="15.6" x14ac:dyDescent="0.3">
      <c r="A17" t="s">
        <v>266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</row>
    <row r="18" spans="1:54" ht="15.6" x14ac:dyDescent="0.3">
      <c r="A18" s="17">
        <f>Crop_Tree!A18</f>
        <v>7</v>
      </c>
      <c r="B18" s="17" t="str">
        <f>Crop_Tree!B18</f>
        <v>Grassland</v>
      </c>
      <c r="C18" s="17" t="str">
        <f>Crop_Tree!C18</f>
        <v>conc</v>
      </c>
      <c r="D18" s="17" t="str">
        <f>Crop_Tree!D18</f>
        <v>#</v>
      </c>
      <c r="E18" s="17" t="str">
        <f>Crop_Tree!E18</f>
        <v>Crop</v>
      </c>
      <c r="F18" t="str">
        <f>Crop_Tree!F18</f>
        <v>FertRCD</v>
      </c>
      <c r="G18" s="17">
        <f>Crop_Tree!G18</f>
        <v>0</v>
      </c>
      <c r="H18" s="17"/>
      <c r="I18" s="17"/>
      <c r="J18" s="18">
        <f>Crop_Tree!N18</f>
        <v>4.9386169999999998</v>
      </c>
      <c r="K18" s="18">
        <f>Crop_Tree!O18</f>
        <v>0.54579466999999993</v>
      </c>
      <c r="L18" s="17">
        <f>Livestock!L18</f>
        <v>981</v>
      </c>
      <c r="M18" s="17">
        <f>Livestock!Q18</f>
        <v>6</v>
      </c>
      <c r="N18" s="21">
        <f>Livestock!R18</f>
        <v>257.60000000000002</v>
      </c>
      <c r="O18" s="17"/>
      <c r="P18" s="17"/>
      <c r="Q18" s="17" t="str">
        <f>Crop_Tree!B18</f>
        <v>Grassland</v>
      </c>
      <c r="R18" s="17" t="str">
        <f>Crop_Tree!C18</f>
        <v>conc</v>
      </c>
      <c r="S18" s="17" t="str">
        <f>Crop_Tree!D18</f>
        <v>#</v>
      </c>
      <c r="T18" s="17" t="str">
        <f>Crop_Tree!E18</f>
        <v>Crop</v>
      </c>
      <c r="U18" s="17" t="str">
        <f>Crop_Tree!F18</f>
        <v>FertRCD</v>
      </c>
      <c r="V18" s="17">
        <f>Crop_Tree!G18</f>
        <v>0</v>
      </c>
      <c r="W18" s="17"/>
      <c r="X18" s="17"/>
      <c r="Y18" s="18">
        <f>Crop_Tree!U18+Crop_Tree!V18</f>
        <v>16.470905599999998</v>
      </c>
      <c r="Z18" s="18"/>
      <c r="AA18" s="18"/>
      <c r="AB18" s="18">
        <f>ResiduesFeed!AK18+ResiduesFeed!AS18</f>
        <v>0</v>
      </c>
      <c r="AC18" s="17"/>
      <c r="AD18" s="17"/>
      <c r="AE18" s="18">
        <f>Livestock!U18</f>
        <v>1.3433759999999999</v>
      </c>
      <c r="AF18" s="18">
        <f>ResiduesFeed!AV18+ResiduesFeed!AW18</f>
        <v>10.951837350000002</v>
      </c>
      <c r="AG18" s="18"/>
      <c r="AH18" s="18"/>
      <c r="AI18" s="21">
        <f>Manure!N18</f>
        <v>1986.0889999999999</v>
      </c>
      <c r="AJ18" s="17">
        <f>Crop_Tree!AQ18</f>
        <v>750</v>
      </c>
      <c r="AK18" s="17"/>
      <c r="AL18" s="17"/>
      <c r="AM18" s="17" t="str">
        <f>Crop_Tree!B18</f>
        <v>Grassland</v>
      </c>
      <c r="AN18" s="17" t="str">
        <f>Crop_Tree!C18</f>
        <v>conc</v>
      </c>
      <c r="AO18" s="17" t="str">
        <f>Crop_Tree!D18</f>
        <v>#</v>
      </c>
      <c r="AP18" s="17" t="str">
        <f>Crop_Tree!E18</f>
        <v>Crop</v>
      </c>
      <c r="AQ18" s="17" t="str">
        <f>Crop_Tree!F18</f>
        <v>FertRCD</v>
      </c>
      <c r="AR18" s="17">
        <f>Crop_Tree!G18</f>
        <v>0</v>
      </c>
      <c r="AS18" s="17"/>
      <c r="AT18" s="17"/>
      <c r="AU18" s="22">
        <f>AVERAGE(Crop_Tree!R18,Crop_Tree!S18,Crop_Tree!T18,Crop_Tree!V18)</f>
        <v>4.1177263999999996</v>
      </c>
      <c r="AV18" s="22">
        <f>AVERAGE(CopyLink2!BK18,CopyLink2!BL18,CopyLink2!BM18,CopyLink2!BN18)</f>
        <v>17.509725000000003</v>
      </c>
      <c r="AW18" s="19">
        <f>(Soil!P18+Soil!Q18*2+Soil!R18)/4</f>
        <v>9.9482583333333346E-3</v>
      </c>
      <c r="AX18" s="21">
        <f>Soil!V18</f>
        <v>308.63565066666655</v>
      </c>
      <c r="AY18" s="21"/>
      <c r="AZ18" s="19">
        <f>Soil!AB18</f>
        <v>1.3291113000000002E-2</v>
      </c>
      <c r="BA18" s="19"/>
      <c r="BB18">
        <f>Livestock!T18</f>
        <v>22.4</v>
      </c>
    </row>
    <row r="19" spans="1:54" ht="15.6" x14ac:dyDescent="0.3">
      <c r="A19" s="17">
        <f>Crop_Tree!A19</f>
        <v>8</v>
      </c>
      <c r="B19" s="17" t="str">
        <f>Crop_Tree!B19</f>
        <v>Grassland</v>
      </c>
      <c r="C19" s="17" t="str">
        <f>Crop_Tree!C19</f>
        <v>conc</v>
      </c>
      <c r="D19" s="17" t="str">
        <f>Crop_Tree!D19</f>
        <v>+</v>
      </c>
      <c r="E19" s="17" t="str">
        <f>Crop_Tree!E19</f>
        <v>Crop</v>
      </c>
      <c r="G19" s="17"/>
      <c r="H19" s="17"/>
      <c r="I19" s="17"/>
      <c r="J19" s="18">
        <f>Crop_Tree!N19</f>
        <v>1.6506073199999998</v>
      </c>
      <c r="K19" s="18">
        <f>Crop_Tree!O19</f>
        <v>0.42479544000000002</v>
      </c>
      <c r="L19" s="17">
        <f>Livestock!L19</f>
        <v>1688</v>
      </c>
      <c r="M19" s="17">
        <f>Livestock!Q19</f>
        <v>11</v>
      </c>
      <c r="N19" s="21">
        <f>Livestock!R19</f>
        <v>573.29999999999995</v>
      </c>
      <c r="O19" s="17"/>
      <c r="P19" s="17"/>
      <c r="Q19" s="17" t="str">
        <f>Crop_Tree!B19</f>
        <v>Grassland</v>
      </c>
      <c r="R19" s="17" t="str">
        <f>Crop_Tree!C19</f>
        <v>conc</v>
      </c>
      <c r="S19" s="17" t="str">
        <f>Crop_Tree!D19</f>
        <v>+</v>
      </c>
      <c r="T19" s="17" t="str">
        <f>Crop_Tree!E19</f>
        <v>Crop</v>
      </c>
      <c r="U19" s="17"/>
      <c r="V19" s="17"/>
      <c r="W19" s="17"/>
      <c r="X19" s="17"/>
      <c r="Y19" s="18">
        <f>Crop_Tree!U19+Crop_Tree!V19</f>
        <v>5.3108722799999999</v>
      </c>
      <c r="Z19" s="18"/>
      <c r="AA19" s="18"/>
      <c r="AB19" s="18">
        <f>ResiduesFeed!AK19+ResiduesFeed!AS19</f>
        <v>2.3400142021054964</v>
      </c>
      <c r="AC19" s="17"/>
      <c r="AD19" s="17"/>
      <c r="AE19" s="18">
        <f>Livestock!U19</f>
        <v>1.3613119999999999</v>
      </c>
      <c r="AF19" s="18">
        <f>ResiduesFeed!AV19+ResiduesFeed!AW19</f>
        <v>0.40098475500000008</v>
      </c>
      <c r="AG19" s="18"/>
      <c r="AH19" s="18"/>
      <c r="AI19" s="21">
        <f>Manure!N19</f>
        <v>2275.3149999999996</v>
      </c>
      <c r="AJ19" s="17"/>
      <c r="AK19" s="17"/>
      <c r="AL19" s="17"/>
      <c r="AM19" s="17" t="str">
        <f>Crop_Tree!B19</f>
        <v>Grassland</v>
      </c>
      <c r="AN19" s="17" t="str">
        <f>Crop_Tree!C19</f>
        <v>conc</v>
      </c>
      <c r="AO19" s="17" t="str">
        <f>Crop_Tree!D19</f>
        <v>+</v>
      </c>
      <c r="AP19" s="17" t="str">
        <f>Crop_Tree!E19</f>
        <v>Crop</v>
      </c>
      <c r="AQ19" s="17"/>
      <c r="AR19" s="17"/>
      <c r="AS19" s="17"/>
      <c r="AT19" s="17"/>
      <c r="AU19" s="22">
        <f>AVERAGE(Crop_Tree!R19,Crop_Tree!S19,Crop_Tree!T19,Crop_Tree!V19)</f>
        <v>1.32771807</v>
      </c>
      <c r="AV19" s="22">
        <f>AVERAGE(CopyLink2!BK19,CopyLink2!BL19,CopyLink2!BM19,CopyLink2!BN19)</f>
        <v>15.607574999999999</v>
      </c>
      <c r="AW19" s="19">
        <f>(Soil!P19+Soil!Q19*2+Soil!R19)/4</f>
        <v>9.9717333333333331E-3</v>
      </c>
      <c r="AX19" s="21">
        <f>Soil!V19</f>
        <v>344.55442395666682</v>
      </c>
      <c r="AY19" s="21"/>
      <c r="AZ19" s="19">
        <f>Soil!AB19</f>
        <v>1.9631808019999999E-2</v>
      </c>
      <c r="BA19" s="19"/>
      <c r="BB19">
        <f>Livestock!T19</f>
        <v>23.8</v>
      </c>
    </row>
    <row r="20" spans="1:54" ht="15.6" x14ac:dyDescent="0.3">
      <c r="A20" s="17">
        <f>Crop_Tree!A20</f>
        <v>9</v>
      </c>
      <c r="B20" s="17" t="str">
        <f>Crop_Tree!B20</f>
        <v>Grassland</v>
      </c>
      <c r="C20" s="17" t="str">
        <f>Crop_Tree!C20</f>
        <v>conc</v>
      </c>
      <c r="D20" s="17" t="str">
        <f>Crop_Tree!D20</f>
        <v>+</v>
      </c>
      <c r="E20" s="17" t="str">
        <f>Crop_Tree!E20</f>
        <v>Crop</v>
      </c>
      <c r="F20" t="str">
        <f>Crop_Tree!F20</f>
        <v>FertRCD</v>
      </c>
      <c r="G20" s="17">
        <f>Crop_Tree!G20</f>
        <v>0</v>
      </c>
      <c r="H20" s="17"/>
      <c r="I20" s="17"/>
      <c r="J20" s="18">
        <f>Crop_Tree!N20</f>
        <v>4.3798054999999998</v>
      </c>
      <c r="K20" s="18">
        <f>Crop_Tree!O20</f>
        <v>0.36904736999999999</v>
      </c>
      <c r="L20" s="17">
        <f>Livestock!L20</f>
        <v>1972</v>
      </c>
      <c r="M20" s="17">
        <f>Livestock!Q20</f>
        <v>11</v>
      </c>
      <c r="N20" s="21">
        <f>Livestock!R20</f>
        <v>755.4</v>
      </c>
      <c r="O20" s="17"/>
      <c r="P20" s="17"/>
      <c r="Q20" s="17" t="str">
        <f>Crop_Tree!B20</f>
        <v>Grassland</v>
      </c>
      <c r="R20" s="17" t="str">
        <f>Crop_Tree!C20</f>
        <v>conc</v>
      </c>
      <c r="S20" s="17" t="str">
        <f>Crop_Tree!D20</f>
        <v>+</v>
      </c>
      <c r="T20" s="17" t="str">
        <f>Crop_Tree!E20</f>
        <v>Crop</v>
      </c>
      <c r="U20" s="17" t="str">
        <f>Crop_Tree!F20</f>
        <v>FertRCD</v>
      </c>
      <c r="V20" s="17">
        <f>Crop_Tree!G20</f>
        <v>0</v>
      </c>
      <c r="W20" s="17"/>
      <c r="X20" s="17"/>
      <c r="Y20" s="18">
        <f>Crop_Tree!U20+Crop_Tree!V20</f>
        <v>11.212883400000003</v>
      </c>
      <c r="Z20" s="18"/>
      <c r="AA20" s="18"/>
      <c r="AB20" s="18">
        <f>ResiduesFeed!AK20+ResiduesFeed!AS20</f>
        <v>4.3849101133211192</v>
      </c>
      <c r="AC20" s="17"/>
      <c r="AD20" s="17"/>
      <c r="AE20" s="18">
        <f>Livestock!U20</f>
        <v>1.3473280000000001</v>
      </c>
      <c r="AF20" s="18">
        <f>ResiduesFeed!AV20+ResiduesFeed!AW20</f>
        <v>1.5543679200000002</v>
      </c>
      <c r="AG20" s="18"/>
      <c r="AH20" s="18"/>
      <c r="AI20" s="21">
        <f>Manure!N20</f>
        <v>2529.9259999999999</v>
      </c>
      <c r="AJ20" s="17">
        <f>Crop_Tree!AQ20</f>
        <v>750</v>
      </c>
      <c r="AK20" s="17"/>
      <c r="AL20" s="17"/>
      <c r="AM20" s="17" t="str">
        <f>Crop_Tree!B20</f>
        <v>Grassland</v>
      </c>
      <c r="AN20" s="17" t="str">
        <f>Crop_Tree!C20</f>
        <v>conc</v>
      </c>
      <c r="AO20" s="17" t="str">
        <f>Crop_Tree!D20</f>
        <v>+</v>
      </c>
      <c r="AP20" s="17" t="str">
        <f>Crop_Tree!E20</f>
        <v>Crop</v>
      </c>
      <c r="AQ20" s="17" t="str">
        <f>Crop_Tree!F20</f>
        <v>FertRCD</v>
      </c>
      <c r="AR20" s="17">
        <f>Crop_Tree!G20</f>
        <v>0</v>
      </c>
      <c r="AS20" s="17"/>
      <c r="AT20" s="17"/>
      <c r="AU20" s="22">
        <f>AVERAGE(Crop_Tree!R20,Crop_Tree!S20,Crop_Tree!T20,Crop_Tree!V20)</f>
        <v>2.8032208500000007</v>
      </c>
      <c r="AV20" s="22">
        <f>AVERAGE(CopyLink2!BK20,CopyLink2!BL20,CopyLink2!BM20,CopyLink2!BN20)</f>
        <v>15.252725</v>
      </c>
      <c r="AW20" s="19">
        <f>(Soil!P20+Soil!Q20*2+Soil!R20)/4</f>
        <v>7.8980666666666668E-3</v>
      </c>
      <c r="AX20" s="21">
        <f>Soil!V20</f>
        <v>311.2671033333333</v>
      </c>
      <c r="AY20" s="21"/>
      <c r="AZ20" s="19">
        <f>Soil!AB20</f>
        <v>1.6524911400000002E-2</v>
      </c>
      <c r="BA20" s="19"/>
      <c r="BB20">
        <f>Livestock!T20</f>
        <v>20.399999999999999</v>
      </c>
    </row>
    <row r="21" spans="1:54" ht="15.6" x14ac:dyDescent="0.3">
      <c r="A21" s="17">
        <f>Crop_Tree!A21</f>
        <v>10</v>
      </c>
      <c r="B21" s="17" t="str">
        <f>Crop_Tree!B21</f>
        <v>Grassland</v>
      </c>
      <c r="C21" s="17" t="str">
        <f>Crop_Tree!C21</f>
        <v>conc</v>
      </c>
      <c r="D21" s="17" t="str">
        <f>Crop_Tree!D21</f>
        <v>+</v>
      </c>
      <c r="E21" s="17" t="str">
        <f>Crop_Tree!E21</f>
        <v>Crop</v>
      </c>
      <c r="G21" s="17" t="str">
        <f>Crop_Tree!G21</f>
        <v>+</v>
      </c>
      <c r="H21" s="17" t="str">
        <f>Crop_Tree!H21</f>
        <v>Faid_7pl</v>
      </c>
      <c r="I21" s="17"/>
      <c r="J21" s="18">
        <f>Crop_Tree!N21</f>
        <v>1.8290382300000001</v>
      </c>
      <c r="K21" s="18">
        <f>Crop_Tree!O21</f>
        <v>0.42294841000000005</v>
      </c>
      <c r="L21" s="17">
        <f>Livestock!L21</f>
        <v>1570</v>
      </c>
      <c r="M21" s="17">
        <f>Livestock!Q21</f>
        <v>11</v>
      </c>
      <c r="N21" s="21">
        <f>Livestock!R21</f>
        <v>611.70000000000005</v>
      </c>
      <c r="O21" s="17"/>
      <c r="P21" s="17"/>
      <c r="Q21" s="17" t="str">
        <f>Crop_Tree!B21</f>
        <v>Grassland</v>
      </c>
      <c r="R21" s="17" t="str">
        <f>Crop_Tree!C21</f>
        <v>conc</v>
      </c>
      <c r="S21" s="17" t="str">
        <f>Crop_Tree!D21</f>
        <v>+</v>
      </c>
      <c r="T21" s="17" t="str">
        <f>Crop_Tree!E21</f>
        <v>Crop</v>
      </c>
      <c r="U21" s="17"/>
      <c r="V21" s="17" t="str">
        <f>Crop_Tree!G21</f>
        <v>+</v>
      </c>
      <c r="W21" s="17" t="str">
        <f>Crop_Tree!H21</f>
        <v>Faid_7pl</v>
      </c>
      <c r="X21" s="17"/>
      <c r="Y21" s="18">
        <f>Crop_Tree!U21+Crop_Tree!V21</f>
        <v>5.5060208399999997</v>
      </c>
      <c r="Z21" s="18">
        <f>ResiduesFeed!AD21</f>
        <v>0.16666118000000002</v>
      </c>
      <c r="AA21" s="18">
        <f>ResiduesFeed!Z21</f>
        <v>0.18826300000000001</v>
      </c>
      <c r="AB21" s="18">
        <f>ResiduesFeed!AK21+ResiduesFeed!AS21</f>
        <v>2.8098688634666664</v>
      </c>
      <c r="AC21" s="17">
        <f>ResiduesFeed!AM21</f>
        <v>0</v>
      </c>
      <c r="AD21" s="17">
        <f>ResiduesFeed!AN21</f>
        <v>0.13554936000000004</v>
      </c>
      <c r="AE21" s="18">
        <f>Livestock!U21</f>
        <v>1.5085999999999999</v>
      </c>
      <c r="AF21" s="18">
        <f>ResiduesFeed!AV21+ResiduesFeed!AW21</f>
        <v>0.43463687400000012</v>
      </c>
      <c r="AG21" s="18">
        <f>ResiduesFeed!AX21</f>
        <v>0.16666118000000002</v>
      </c>
      <c r="AH21" s="18">
        <f>ResiduesFeed!AY21</f>
        <v>1.8826299999999997E-2</v>
      </c>
      <c r="AI21" s="21">
        <f>Manure!N21</f>
        <v>2342.9349999999999</v>
      </c>
      <c r="AJ21" s="17"/>
      <c r="AK21" s="17"/>
      <c r="AL21" s="17"/>
      <c r="AM21" s="17" t="str">
        <f>Crop_Tree!B21</f>
        <v>Grassland</v>
      </c>
      <c r="AN21" s="17" t="str">
        <f>Crop_Tree!C21</f>
        <v>conc</v>
      </c>
      <c r="AO21" s="17" t="str">
        <f>Crop_Tree!D21</f>
        <v>+</v>
      </c>
      <c r="AP21" s="17" t="str">
        <f>Crop_Tree!E21</f>
        <v>Crop</v>
      </c>
      <c r="AQ21" s="17"/>
      <c r="AR21" s="17" t="str">
        <f>Crop_Tree!G21</f>
        <v>+</v>
      </c>
      <c r="AS21" s="17" t="str">
        <f>Crop_Tree!H21</f>
        <v>Faid_7pl</v>
      </c>
      <c r="AT21" s="17"/>
      <c r="AU21" s="22">
        <f>AVERAGE(Crop_Tree!R21,Crop_Tree!S21,Crop_Tree!T21,Crop_Tree!V21,Crop_Tree!W21,Crop_Tree!W21)</f>
        <v>3.8863591399999997</v>
      </c>
      <c r="AV21" s="22">
        <f>AVERAGE(CopyLink2!BK21,CopyLink2!BL21,CopyLink2!BM21,CopyLink2!BN21)</f>
        <v>15.610925</v>
      </c>
      <c r="AW21" s="19">
        <f>(Soil!P21+Soil!Q21*2+Soil!R21)/4</f>
        <v>1.7131908333333334E-2</v>
      </c>
      <c r="AX21" s="21">
        <f>Soil!V21</f>
        <v>324.19628175866677</v>
      </c>
      <c r="AY21" s="21">
        <f>Soil!W21</f>
        <v>313.46558588800019</v>
      </c>
      <c r="AZ21" s="19">
        <f>Soil!AB21</f>
        <v>1.9613881100000001E-2</v>
      </c>
      <c r="BA21" s="19">
        <f>Soil!AC21</f>
        <v>1.5262100000000001E-3</v>
      </c>
      <c r="BB21">
        <f>Livestock!T21</f>
        <v>23.5</v>
      </c>
    </row>
    <row r="22" spans="1:54" ht="15.6" x14ac:dyDescent="0.3">
      <c r="A22" s="17">
        <f>Crop_Tree!A22</f>
        <v>11</v>
      </c>
      <c r="B22" s="17" t="str">
        <f>Crop_Tree!B22</f>
        <v>Grassland</v>
      </c>
      <c r="C22" s="17" t="str">
        <f>Crop_Tree!C22</f>
        <v>conc</v>
      </c>
      <c r="D22" s="17" t="str">
        <f>Crop_Tree!D22</f>
        <v>+</v>
      </c>
      <c r="E22" s="17" t="str">
        <f>Crop_Tree!E22</f>
        <v>Crop</v>
      </c>
      <c r="F22" t="str">
        <f>Crop_Tree!F22</f>
        <v>Fert05RCD</v>
      </c>
      <c r="G22" s="17" t="str">
        <f>Crop_Tree!G22</f>
        <v>+</v>
      </c>
      <c r="H22" s="17" t="str">
        <f>Crop_Tree!H22</f>
        <v>Faid_7pl</v>
      </c>
      <c r="I22" s="17" t="str">
        <f>Crop_Tree!I22</f>
        <v>Guiera_1000pl</v>
      </c>
      <c r="J22" s="18">
        <f>Crop_Tree!N22</f>
        <v>3.3174088000000004</v>
      </c>
      <c r="K22" s="18">
        <f>Crop_Tree!O22</f>
        <v>0.48302736999999996</v>
      </c>
      <c r="L22" s="17">
        <f>Livestock!L22</f>
        <v>1871</v>
      </c>
      <c r="M22" s="17">
        <f>Livestock!Q22</f>
        <v>12</v>
      </c>
      <c r="N22" s="21">
        <f>Livestock!R22</f>
        <v>748.8</v>
      </c>
      <c r="O22" s="17"/>
      <c r="P22" s="17"/>
      <c r="Q22" s="17" t="str">
        <f>Crop_Tree!B22</f>
        <v>Grassland</v>
      </c>
      <c r="R22" s="17" t="str">
        <f>Crop_Tree!C22</f>
        <v>conc</v>
      </c>
      <c r="S22" s="17" t="str">
        <f>Crop_Tree!D22</f>
        <v>+</v>
      </c>
      <c r="T22" s="17" t="str">
        <f>Crop_Tree!E22</f>
        <v>Crop</v>
      </c>
      <c r="U22" s="17" t="str">
        <f>Crop_Tree!F22</f>
        <v>Fert05RCD</v>
      </c>
      <c r="V22" s="17" t="str">
        <f>Crop_Tree!G22</f>
        <v>+</v>
      </c>
      <c r="W22" s="17" t="str">
        <f>Crop_Tree!H22</f>
        <v>Faid_7pl</v>
      </c>
      <c r="X22" s="17" t="str">
        <f>Crop_Tree!I22</f>
        <v>Guiera_1000pl</v>
      </c>
      <c r="Y22" s="18">
        <f>Crop_Tree!U22+Crop_Tree!V22</f>
        <v>9.7220915000000012</v>
      </c>
      <c r="Z22" s="18">
        <f>ResiduesFeed!AD22</f>
        <v>0.16506348999999998</v>
      </c>
      <c r="AA22" s="18">
        <f>ResiduesFeed!Z22</f>
        <v>0.18608219000000001</v>
      </c>
      <c r="AB22" s="18">
        <f>ResiduesFeed!AK22+ResiduesFeed!AS22</f>
        <v>4.334734676518412</v>
      </c>
      <c r="AC22" s="17">
        <f>ResiduesFeed!AM22</f>
        <v>0</v>
      </c>
      <c r="AD22" s="17">
        <f>ResiduesFeed!AN22</f>
        <v>0.13397917680000002</v>
      </c>
      <c r="AE22" s="18">
        <f>Livestock!U22</f>
        <v>1.4889919999999999</v>
      </c>
      <c r="AF22" s="18">
        <f>ResiduesFeed!AV22+ResiduesFeed!AW22</f>
        <v>1.2134759399999999</v>
      </c>
      <c r="AG22" s="18">
        <f>ResiduesFeed!AX22</f>
        <v>0.16506348999999998</v>
      </c>
      <c r="AH22" s="18">
        <f>ResiduesFeed!AY22</f>
        <v>1.8608218999999995E-2</v>
      </c>
      <c r="AI22" s="21">
        <f>Manure!N22</f>
        <v>2473.3939999999998</v>
      </c>
      <c r="AJ22" s="17">
        <f>Crop_Tree!AQ22</f>
        <v>375</v>
      </c>
      <c r="AK22" s="17"/>
      <c r="AL22" s="17"/>
      <c r="AM22" s="17" t="str">
        <f>Crop_Tree!B22</f>
        <v>Grassland</v>
      </c>
      <c r="AN22" s="17" t="str">
        <f>Crop_Tree!C22</f>
        <v>conc</v>
      </c>
      <c r="AO22" s="17" t="str">
        <f>Crop_Tree!D22</f>
        <v>+</v>
      </c>
      <c r="AP22" s="17" t="str">
        <f>Crop_Tree!E22</f>
        <v>Crop</v>
      </c>
      <c r="AQ22" s="17" t="str">
        <f>Crop_Tree!F22</f>
        <v>Fert05RCD</v>
      </c>
      <c r="AR22" s="17" t="str">
        <f>Crop_Tree!G22</f>
        <v>+</v>
      </c>
      <c r="AS22" s="17" t="str">
        <f>Crop_Tree!H22</f>
        <v>Faid_7pl</v>
      </c>
      <c r="AT22" s="17" t="str">
        <f>Crop_Tree!I22</f>
        <v>Guiera_1000pl</v>
      </c>
      <c r="AU22" s="22">
        <f>AVERAGE(Crop_Tree!R22,Crop_Tree!S22,Crop_Tree!T22,Crop_Tree!V22,Crop_Tree!W22,Crop_Tree!W22)</f>
        <v>4.4183990833333331</v>
      </c>
      <c r="AV22" s="22">
        <f>AVERAGE(CopyLink2!BK22,CopyLink2!BL22,CopyLink2!BM22,CopyLink2!BN22)</f>
        <v>15.664574999999999</v>
      </c>
      <c r="AW22" s="19">
        <f>(Soil!P22+Soil!Q22*2+Soil!R22)/4</f>
        <v>9.476126666666666E-3</v>
      </c>
      <c r="AX22" s="21">
        <f>Soil!V22</f>
        <v>301.52044502866647</v>
      </c>
      <c r="AY22" s="21">
        <f>Soil!W22</f>
        <v>291.38423604299976</v>
      </c>
      <c r="AZ22" s="19">
        <f>Soil!AB22</f>
        <v>4.8656044999999995E-2</v>
      </c>
      <c r="BA22" s="19">
        <f>Soil!AC22</f>
        <v>1.1984323333333333E-2</v>
      </c>
      <c r="BB22">
        <f>Livestock!T22</f>
        <v>23.3</v>
      </c>
    </row>
    <row r="23" spans="1:54" ht="15.6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9"/>
      <c r="M23" s="9"/>
      <c r="N23" s="8"/>
      <c r="O23" s="8"/>
      <c r="P23" s="8"/>
      <c r="Q23" s="8"/>
    </row>
    <row r="24" spans="1:54" ht="15.6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9"/>
      <c r="M24" s="9"/>
      <c r="N24" s="8"/>
      <c r="O24" s="8"/>
      <c r="P24" s="8"/>
      <c r="Q24" s="8"/>
    </row>
    <row r="25" spans="1:54" ht="15.6" x14ac:dyDescent="0.3">
      <c r="B25" s="7"/>
      <c r="C25" s="7"/>
      <c r="D25" s="17" t="s">
        <v>272</v>
      </c>
      <c r="E25" s="17" t="s">
        <v>273</v>
      </c>
      <c r="F25" s="17"/>
      <c r="G25" s="7"/>
      <c r="H25" s="7"/>
      <c r="I25" s="7"/>
      <c r="J25" s="7"/>
      <c r="K25" s="7"/>
      <c r="L25" s="9"/>
      <c r="M25" s="9"/>
      <c r="N25" s="8"/>
      <c r="O25" s="8"/>
      <c r="P25" s="8"/>
      <c r="Q25" s="8"/>
      <c r="AB25" s="17" t="s">
        <v>188</v>
      </c>
      <c r="AC25" s="17"/>
      <c r="AD25" s="17"/>
      <c r="AE25" s="17"/>
      <c r="AF25" s="17"/>
      <c r="AG25" s="17"/>
      <c r="AH25" s="17"/>
      <c r="AI25" s="17" t="s">
        <v>199</v>
      </c>
      <c r="AJ25" s="17"/>
    </row>
    <row r="26" spans="1:54" ht="15.6" x14ac:dyDescent="0.3">
      <c r="B26" s="7"/>
      <c r="C26" s="7"/>
      <c r="D26" s="17" t="s">
        <v>274</v>
      </c>
      <c r="E26" s="17" t="s">
        <v>275</v>
      </c>
      <c r="F26" s="17"/>
      <c r="G26" s="17"/>
      <c r="H26" s="17"/>
      <c r="I26" s="7"/>
      <c r="J26" s="7"/>
      <c r="K26" s="7"/>
      <c r="L26" s="9"/>
      <c r="M26" s="9"/>
      <c r="N26" s="8"/>
      <c r="O26" s="8"/>
      <c r="P26" s="8"/>
      <c r="Q26" s="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4A83-1602-4C69-AC9C-37174005C09B}">
  <dimension ref="A1:CI27"/>
  <sheetViews>
    <sheetView workbookViewId="0">
      <pane xSplit="8" ySplit="6" topLeftCell="I7" activePane="bottomRight" state="frozen"/>
      <selection pane="topRight" activeCell="E1" sqref="E1"/>
      <selection pane="bottomLeft" activeCell="A7" sqref="A7"/>
      <selection pane="bottomRight"/>
    </sheetView>
  </sheetViews>
  <sheetFormatPr defaultRowHeight="14.4" x14ac:dyDescent="0.3"/>
  <cols>
    <col min="1" max="1" width="4.6640625" customWidth="1"/>
    <col min="2" max="2" width="9.21875" customWidth="1"/>
    <col min="3" max="3" width="7.44140625" customWidth="1"/>
    <col min="4" max="4" width="3.5546875" customWidth="1"/>
    <col min="6" max="6" width="9.5546875" customWidth="1"/>
    <col min="7" max="7" width="4" customWidth="1"/>
    <col min="8" max="8" width="10.109375" customWidth="1"/>
    <col min="9" max="9" width="12.33203125" customWidth="1"/>
    <col min="10" max="10" width="5" customWidth="1"/>
    <col min="15" max="15" width="9.5546875" customWidth="1"/>
    <col min="29" max="29" width="9.5546875" customWidth="1"/>
  </cols>
  <sheetData>
    <row r="1" spans="1:43" x14ac:dyDescent="0.3">
      <c r="A1" s="25" t="s">
        <v>131</v>
      </c>
    </row>
    <row r="2" spans="1:43" ht="15.6" x14ac:dyDescent="0.3">
      <c r="A2" t="s">
        <v>7</v>
      </c>
      <c r="K2" t="s">
        <v>42</v>
      </c>
      <c r="R2" t="s">
        <v>43</v>
      </c>
      <c r="Y2" t="s">
        <v>47</v>
      </c>
      <c r="AF2" t="s">
        <v>48</v>
      </c>
      <c r="AM2" s="17" t="s">
        <v>184</v>
      </c>
    </row>
    <row r="3" spans="1:43" ht="15.6" x14ac:dyDescent="0.3">
      <c r="K3" t="s">
        <v>20</v>
      </c>
      <c r="R3" t="s">
        <v>20</v>
      </c>
      <c r="Y3" t="s">
        <v>20</v>
      </c>
      <c r="AF3" t="s">
        <v>20</v>
      </c>
      <c r="AM3" s="17" t="s">
        <v>210</v>
      </c>
    </row>
    <row r="4" spans="1:43" x14ac:dyDescent="0.3">
      <c r="K4" t="s">
        <v>40</v>
      </c>
      <c r="P4" t="s">
        <v>40</v>
      </c>
      <c r="R4" t="s">
        <v>40</v>
      </c>
      <c r="Y4" t="s">
        <v>40</v>
      </c>
      <c r="AF4" t="s">
        <v>40</v>
      </c>
      <c r="AM4" t="s">
        <v>40</v>
      </c>
      <c r="AQ4" t="s">
        <v>286</v>
      </c>
    </row>
    <row r="5" spans="1:43" x14ac:dyDescent="0.3">
      <c r="K5" t="s">
        <v>68</v>
      </c>
      <c r="L5" t="s">
        <v>246</v>
      </c>
      <c r="M5" t="s">
        <v>245</v>
      </c>
      <c r="N5" t="s">
        <v>67</v>
      </c>
      <c r="O5" t="s">
        <v>58</v>
      </c>
      <c r="P5" t="s">
        <v>41</v>
      </c>
      <c r="R5" t="s">
        <v>68</v>
      </c>
      <c r="S5" t="s">
        <v>246</v>
      </c>
      <c r="T5" t="s">
        <v>245</v>
      </c>
      <c r="U5" t="s">
        <v>67</v>
      </c>
      <c r="V5" t="s">
        <v>34</v>
      </c>
      <c r="W5" t="s">
        <v>41</v>
      </c>
      <c r="Y5" t="s">
        <v>68</v>
      </c>
      <c r="Z5" t="s">
        <v>246</v>
      </c>
      <c r="AA5" t="s">
        <v>245</v>
      </c>
      <c r="AB5" t="s">
        <v>67</v>
      </c>
      <c r="AC5" t="s">
        <v>58</v>
      </c>
      <c r="AD5" t="s">
        <v>41</v>
      </c>
      <c r="AF5" t="s">
        <v>68</v>
      </c>
      <c r="AG5" t="s">
        <v>246</v>
      </c>
      <c r="AH5" t="s">
        <v>245</v>
      </c>
      <c r="AJ5" t="s">
        <v>34</v>
      </c>
      <c r="AK5" t="s">
        <v>41</v>
      </c>
      <c r="AM5" t="s">
        <v>33</v>
      </c>
      <c r="AN5" t="s">
        <v>65</v>
      </c>
      <c r="AO5" t="s">
        <v>66</v>
      </c>
      <c r="AP5" t="s">
        <v>34</v>
      </c>
      <c r="AQ5" t="s">
        <v>285</v>
      </c>
    </row>
    <row r="6" spans="1:43" x14ac:dyDescent="0.3">
      <c r="AF6" t="s">
        <v>62</v>
      </c>
      <c r="AG6" t="s">
        <v>63</v>
      </c>
      <c r="AH6" t="s">
        <v>64</v>
      </c>
      <c r="AI6" t="s">
        <v>67</v>
      </c>
    </row>
    <row r="8" spans="1:43" x14ac:dyDescent="0.3">
      <c r="A8" t="s">
        <v>265</v>
      </c>
    </row>
    <row r="9" spans="1:43" x14ac:dyDescent="0.3">
      <c r="A9">
        <f>CopyLink2!A9</f>
        <v>1</v>
      </c>
      <c r="B9" t="str">
        <f>CopyLink2!B9</f>
        <v>Grassland</v>
      </c>
      <c r="C9" t="str">
        <f>CopyLink2!C9</f>
        <v>alone</v>
      </c>
      <c r="D9" t="str">
        <f>CopyLink2!D9</f>
        <v>#</v>
      </c>
      <c r="E9" t="str">
        <f>CopyLink2!E9</f>
        <v>Crop</v>
      </c>
      <c r="K9" s="4">
        <f>CopyLink2!K9</f>
        <v>0.11231995261069846</v>
      </c>
      <c r="L9" s="4">
        <f>CopyLink2!L9</f>
        <v>0.44158461500000001</v>
      </c>
      <c r="M9" s="4">
        <f>CopyLink2!M9</f>
        <v>0.44157765500000001</v>
      </c>
      <c r="N9" s="4">
        <f t="shared" ref="N9" si="0">SUM(K9:M9)</f>
        <v>0.99548222261069852</v>
      </c>
      <c r="O9" s="4">
        <f>CopyLink2!N9</f>
        <v>0.54585028999999996</v>
      </c>
      <c r="R9" s="4">
        <f>CopyLink2!O9</f>
        <v>0.78125335100000004</v>
      </c>
      <c r="S9" s="4">
        <f>CopyLink2!P9</f>
        <v>0.79644854899999995</v>
      </c>
      <c r="T9" s="4">
        <f>CopyLink2!Q9</f>
        <v>0.79641983499999991</v>
      </c>
      <c r="U9" s="4">
        <f t="shared" ref="U9" si="1">SUM(R9:T9)</f>
        <v>2.3741217350000001</v>
      </c>
      <c r="V9" s="4">
        <f>CopyLink2!R9</f>
        <v>2.9631525000000001</v>
      </c>
      <c r="Y9" s="4">
        <f>CopyLink2!S9</f>
        <v>7.7160250999999999E-2</v>
      </c>
      <c r="Z9" s="4">
        <f>CopyLink2!T9</f>
        <v>7.8998937999999991E-2</v>
      </c>
      <c r="AA9" s="4">
        <f>CopyLink2!U9</f>
        <v>7.8995113999999991E-2</v>
      </c>
      <c r="AB9" s="4">
        <f t="shared" ref="AB9" si="2">SUM(Y9:AA9)</f>
        <v>0.23515430299999995</v>
      </c>
      <c r="AC9" s="4">
        <f>CopyLink2!V9</f>
        <v>0.40396216999999995</v>
      </c>
      <c r="AF9" s="4">
        <f>CopyLink2!W9</f>
        <v>0.26774326700000006</v>
      </c>
      <c r="AG9" s="4">
        <f>CopyLink2!X9</f>
        <v>0.27218719900000005</v>
      </c>
      <c r="AH9" s="4">
        <f>CopyLink2!Y9</f>
        <v>0.27216936700000005</v>
      </c>
      <c r="AI9" s="4">
        <f t="shared" ref="AI9" si="3">SUM(AF9:AH9)</f>
        <v>0.81209983300000022</v>
      </c>
      <c r="AJ9" s="4">
        <f>CopyLink2!Z9</f>
        <v>2.0127189999999997</v>
      </c>
    </row>
    <row r="10" spans="1:43" x14ac:dyDescent="0.3">
      <c r="A10">
        <f>CopyLink2!A10</f>
        <v>2</v>
      </c>
      <c r="B10" t="str">
        <f>CopyLink2!B10</f>
        <v>Grassland</v>
      </c>
      <c r="C10">
        <f>CopyLink2!C10</f>
        <v>0</v>
      </c>
      <c r="D10" t="str">
        <f>CopyLink2!D10</f>
        <v>+</v>
      </c>
      <c r="E10" t="str">
        <f>CopyLink2!E10</f>
        <v>Crop</v>
      </c>
      <c r="K10" s="4">
        <f>CopyLink2!K10</f>
        <v>0.47173037399999995</v>
      </c>
      <c r="L10" s="4">
        <f>CopyLink2!L10</f>
        <v>0.46608995599999997</v>
      </c>
      <c r="M10" s="4">
        <f>CopyLink2!M10</f>
        <v>0.46602065699999995</v>
      </c>
      <c r="N10" s="4">
        <f t="shared" ref="N10:N11" si="4">SUM(K10:M10)</f>
        <v>1.4038409869999997</v>
      </c>
      <c r="O10" s="4">
        <f>CopyLink2!N10</f>
        <v>0.41540761000000004</v>
      </c>
      <c r="R10" s="4">
        <f>CopyLink2!O10</f>
        <v>0.281622286</v>
      </c>
      <c r="S10" s="4">
        <f>CopyLink2!P10</f>
        <v>0.27508802400000004</v>
      </c>
      <c r="T10" s="4">
        <f>CopyLink2!Q10</f>
        <v>0.275189244</v>
      </c>
      <c r="U10" s="4">
        <f t="shared" ref="U10:U11" si="5">SUM(R10:T10)</f>
        <v>0.83189955400000004</v>
      </c>
      <c r="V10" s="4">
        <f>CopyLink2!R10</f>
        <v>1.5812678999999998</v>
      </c>
      <c r="Y10" s="4">
        <f>CopyLink2!S10</f>
        <v>2.9221080999999999E-2</v>
      </c>
      <c r="Z10" s="4">
        <f>CopyLink2!T10</f>
        <v>2.8683207999999998E-2</v>
      </c>
      <c r="AA10" s="4">
        <f>CopyLink2!U10</f>
        <v>2.8682847000000001E-2</v>
      </c>
      <c r="AB10" s="4">
        <f t="shared" ref="AB10:AB11" si="6">SUM(Y10:AA10)</f>
        <v>8.6587135999999995E-2</v>
      </c>
      <c r="AC10" s="4">
        <f>CopyLink2!V10</f>
        <v>0.24842887</v>
      </c>
      <c r="AF10" s="4">
        <f>CopyLink2!W10</f>
        <v>9.9417400000000003E-2</v>
      </c>
      <c r="AG10" s="4">
        <f>CopyLink2!X10</f>
        <v>9.7381400000000007E-2</v>
      </c>
      <c r="AH10" s="4">
        <f>CopyLink2!Y10</f>
        <v>9.7394899999999993E-2</v>
      </c>
      <c r="AI10" s="4">
        <f t="shared" ref="AI10:AI11" si="7">SUM(AF10:AH10)</f>
        <v>0.2941937</v>
      </c>
      <c r="AJ10" s="4">
        <f>CopyLink2!Z10</f>
        <v>1.0514893000000001</v>
      </c>
    </row>
    <row r="11" spans="1:43" x14ac:dyDescent="0.3">
      <c r="A11">
        <f>CopyLink2!A11</f>
        <v>3</v>
      </c>
      <c r="B11" t="str">
        <f>CopyLink2!B11</f>
        <v>Grassland</v>
      </c>
      <c r="C11">
        <f>CopyLink2!C11</f>
        <v>0</v>
      </c>
      <c r="D11" t="str">
        <f>CopyLink2!D11</f>
        <v>+</v>
      </c>
      <c r="E11" t="str">
        <f>CopyLink2!E11</f>
        <v>Crop</v>
      </c>
      <c r="G11" t="str">
        <f>CopyLink2!G11</f>
        <v>+</v>
      </c>
      <c r="H11" t="str">
        <f>CopyLink2!H11</f>
        <v>Faid_7pl</v>
      </c>
      <c r="J11" t="s">
        <v>56</v>
      </c>
      <c r="K11" s="4">
        <f>CopyLink2!K11</f>
        <v>0.49797079999999994</v>
      </c>
      <c r="L11" s="4">
        <f>CopyLink2!L11</f>
        <v>0.66546229999999995</v>
      </c>
      <c r="M11" s="4">
        <f>CopyLink2!M11</f>
        <v>0.66537419999999992</v>
      </c>
      <c r="N11" s="4">
        <f t="shared" si="4"/>
        <v>1.8288072999999998</v>
      </c>
      <c r="O11" s="4">
        <f>CopyLink2!N11</f>
        <v>0.41954239999999998</v>
      </c>
      <c r="P11" s="4">
        <f>AVERAGE(CopyLink2!AB11,CopyLink2!AC11)</f>
        <v>9.4115144999999983E-2</v>
      </c>
      <c r="R11" s="4">
        <f>CopyLink2!O11</f>
        <v>0.28575229000000002</v>
      </c>
      <c r="S11" s="4">
        <f>CopyLink2!P11</f>
        <v>0.65388619999999997</v>
      </c>
      <c r="T11" s="4">
        <f>CopyLink2!Q11</f>
        <v>0.65169130000000008</v>
      </c>
      <c r="U11" s="4">
        <f t="shared" si="5"/>
        <v>1.5913297900000001</v>
      </c>
      <c r="V11" s="4">
        <f>CopyLink2!R11</f>
        <v>1.5910563</v>
      </c>
      <c r="W11" s="4">
        <f>AVERAGE(CopyLink2!AF11,CopyLink2!AG11)</f>
        <v>8.9108060000000009</v>
      </c>
      <c r="Y11" s="4">
        <f>CopyLink2!S11</f>
        <v>3.0728249999999995E-2</v>
      </c>
      <c r="Z11" s="4">
        <f>CopyLink2!T11</f>
        <v>7.6604190000000003E-2</v>
      </c>
      <c r="AA11" s="4">
        <f>CopyLink2!U11</f>
        <v>7.7214350000000001E-2</v>
      </c>
      <c r="AB11" s="4">
        <f t="shared" si="6"/>
        <v>0.18454679000000002</v>
      </c>
      <c r="AC11" s="4">
        <f>CopyLink2!V11</f>
        <v>0.24984215000000001</v>
      </c>
      <c r="AD11" s="4">
        <f>AVERAGE(CopyLink2!AJ11,CopyLink2!AK11)</f>
        <v>8.3330395000000002E-2</v>
      </c>
      <c r="AF11" s="4">
        <f>CopyLink2!W11</f>
        <v>0.10088835999999998</v>
      </c>
      <c r="AG11" s="4">
        <f>CopyLink2!X11</f>
        <v>0.23222069999999997</v>
      </c>
      <c r="AH11" s="4">
        <f>CopyLink2!Y11</f>
        <v>0.23184849999999999</v>
      </c>
      <c r="AI11" s="4">
        <f t="shared" si="7"/>
        <v>0.56495755999999997</v>
      </c>
      <c r="AJ11" s="4">
        <f>CopyLink2!Z11</f>
        <v>1.0586924</v>
      </c>
      <c r="AK11" s="4">
        <f>AVERAGE(CopyLink2!AN11,CopyLink2!AO11)</f>
        <v>8.8533039999999996</v>
      </c>
    </row>
    <row r="12" spans="1:43" x14ac:dyDescent="0.3">
      <c r="A12">
        <f>CopyLink2!A12</f>
        <v>4</v>
      </c>
      <c r="B12" t="str">
        <f>CopyLink2!B12</f>
        <v>Grassland</v>
      </c>
      <c r="C12">
        <f>CopyLink2!C12</f>
        <v>0</v>
      </c>
      <c r="D12" t="str">
        <f>CopyLink2!D12</f>
        <v>+</v>
      </c>
      <c r="E12" t="str">
        <f>CopyLink2!E12</f>
        <v>Crop</v>
      </c>
      <c r="G12" t="str">
        <f>CopyLink2!G12</f>
        <v>+</v>
      </c>
      <c r="H12" t="str">
        <f>CopyLink2!H12</f>
        <v>Guiera_1000pl</v>
      </c>
      <c r="J12" t="s">
        <v>56</v>
      </c>
      <c r="K12" s="4">
        <f>CopyLink2!K12</f>
        <v>0.49239551999999998</v>
      </c>
      <c r="L12" s="4">
        <f>CopyLink2!L12</f>
        <v>0.60146569999999999</v>
      </c>
      <c r="M12" s="4">
        <f>CopyLink2!M12</f>
        <v>0.6068612000000001</v>
      </c>
      <c r="N12" s="4">
        <f t="shared" ref="N12" si="8">SUM(K12:M12)</f>
        <v>1.70072242</v>
      </c>
      <c r="O12" s="4">
        <f>CopyLink2!N12</f>
        <v>0.48052689999999998</v>
      </c>
      <c r="P12" s="4">
        <f>AVERAGE(CopyLink2!AB12,CopyLink2!AC12,CopyLink2!AD12)</f>
        <v>4.3510096666666664E-2</v>
      </c>
      <c r="R12" s="4">
        <f>CopyLink2!O12</f>
        <v>0.89652326000000004</v>
      </c>
      <c r="S12" s="4">
        <f>CopyLink2!P12</f>
        <v>1.1158066000000002</v>
      </c>
      <c r="T12" s="4">
        <f>CopyLink2!Q12</f>
        <v>1.1206388999999999</v>
      </c>
      <c r="U12" s="4">
        <f t="shared" ref="U12" si="9">SUM(R12:T12)</f>
        <v>3.1329687600000002</v>
      </c>
      <c r="V12" s="4">
        <f>CopyLink2!R12</f>
        <v>2.3803106999999999</v>
      </c>
      <c r="W12" s="4">
        <f>AVERAGE(CopyLink2!AF12,CopyLink2!AG12,CopyLink2!AH12)</f>
        <v>1.1803824999999999</v>
      </c>
      <c r="Y12" s="4">
        <f>CopyLink2!S12</f>
        <v>9.0963417000000019E-2</v>
      </c>
      <c r="Z12" s="4">
        <f>CopyLink2!T12</f>
        <v>0.20369389999999998</v>
      </c>
      <c r="AA12" s="4">
        <f>CopyLink2!U12</f>
        <v>0.20343270000000002</v>
      </c>
      <c r="AB12" s="4">
        <f t="shared" ref="AB12" si="10">SUM(Y12:AA12)</f>
        <v>0.498090017</v>
      </c>
      <c r="AC12" s="4">
        <f>CopyLink2!V12</f>
        <v>0.33992038000000002</v>
      </c>
      <c r="AD12" s="4">
        <f>AVERAGE(CopyLink2!AJ12,CopyLink2!AK12,CopyLink2!AL12)</f>
        <v>0.65077753333333332</v>
      </c>
      <c r="AF12" s="4">
        <f>CopyLink2!W12</f>
        <v>9.9011080000000001E-2</v>
      </c>
      <c r="AG12" s="4">
        <f>CopyLink2!X12</f>
        <v>0.23505020000000001</v>
      </c>
      <c r="AH12" s="4">
        <f>CopyLink2!Y12</f>
        <v>0.23488630000000002</v>
      </c>
      <c r="AI12" s="4">
        <f t="shared" ref="AI12" si="11">SUM(AF12:AH12)</f>
        <v>0.56894758000000001</v>
      </c>
      <c r="AJ12" s="4">
        <f>CopyLink2!Z12</f>
        <v>1.5905716000000001</v>
      </c>
      <c r="AK12" s="4">
        <f>AVERAGE(CopyLink2!AN12,CopyLink2!AO12,CopyLink2!AP12)</f>
        <v>1.4021457986666666E-2</v>
      </c>
    </row>
    <row r="13" spans="1:43" x14ac:dyDescent="0.3">
      <c r="A13" t="s">
        <v>270</v>
      </c>
      <c r="D13" s="14"/>
      <c r="G13" s="14"/>
      <c r="K13" s="4"/>
      <c r="L13" s="4"/>
      <c r="M13" s="4"/>
      <c r="N13" s="4"/>
      <c r="O13" s="4"/>
      <c r="P13" s="4"/>
      <c r="R13" s="4"/>
      <c r="S13" s="4"/>
      <c r="T13" s="4"/>
      <c r="U13" s="4"/>
      <c r="V13" s="4"/>
      <c r="W13" s="4"/>
      <c r="Y13" s="4"/>
      <c r="Z13" s="4"/>
      <c r="AA13" s="4"/>
      <c r="AB13" s="4"/>
      <c r="AC13" s="4"/>
      <c r="AD13" s="4"/>
      <c r="AF13" s="4"/>
      <c r="AG13" s="4"/>
      <c r="AH13" s="4"/>
      <c r="AI13" s="4"/>
      <c r="AJ13" s="4"/>
      <c r="AK13" s="4"/>
    </row>
    <row r="14" spans="1:43" x14ac:dyDescent="0.3">
      <c r="A14">
        <f>CopyLink2!A14</f>
        <v>5</v>
      </c>
      <c r="B14" t="str">
        <f>CopyLink2!B14</f>
        <v>Grassland</v>
      </c>
      <c r="C14">
        <f>CopyLink2!C14</f>
        <v>0</v>
      </c>
      <c r="D14" t="str">
        <f>CopyLink2!D14</f>
        <v>+</v>
      </c>
      <c r="E14" t="str">
        <f>CopyLink2!E14</f>
        <v>Crop</v>
      </c>
      <c r="G14" t="str">
        <f>CopyLink2!G14</f>
        <v>+</v>
      </c>
      <c r="H14" t="str">
        <f>CopyLink2!H14</f>
        <v>Faid_14pl</v>
      </c>
      <c r="J14" t="s">
        <v>56</v>
      </c>
      <c r="K14" s="4">
        <f>CopyLink2!K14</f>
        <v>0.51217176999999992</v>
      </c>
      <c r="L14" s="4">
        <f>CopyLink2!L14</f>
        <v>0.81347849999999988</v>
      </c>
      <c r="M14" s="4">
        <f>CopyLink2!M14</f>
        <v>0.81357449999999998</v>
      </c>
      <c r="N14" s="4">
        <f t="shared" ref="N14" si="12">SUM(K14:M14)</f>
        <v>2.1392247699999998</v>
      </c>
      <c r="O14" s="4">
        <f>CopyLink2!N14</f>
        <v>0.41988634999999996</v>
      </c>
      <c r="P14" s="4">
        <f>AVERAGE(CopyLink2!AB14,CopyLink2!AC14)</f>
        <v>0.15363384999999999</v>
      </c>
      <c r="R14" s="4">
        <f>CopyLink2!O14</f>
        <v>0.29070229999999997</v>
      </c>
      <c r="S14" s="4">
        <f>CopyLink2!P14</f>
        <v>0.79850399999999999</v>
      </c>
      <c r="T14" s="4">
        <f>CopyLink2!Q14</f>
        <v>0.79541189999999984</v>
      </c>
      <c r="U14" s="4">
        <f t="shared" ref="U14" si="13">SUM(R14:T14)</f>
        <v>1.8846181999999998</v>
      </c>
      <c r="V14" s="4">
        <f>CopyLink2!R14</f>
        <v>1.5920771999999999</v>
      </c>
      <c r="W14" s="4">
        <f>AVERAGE(CopyLink2!AF14,CopyLink2!AG14)</f>
        <v>17.197066999999997</v>
      </c>
      <c r="Y14" s="4">
        <f>CopyLink2!S14</f>
        <v>3.1119539999999994E-2</v>
      </c>
      <c r="Z14" s="4">
        <f>CopyLink2!T14</f>
        <v>0.10328242000000001</v>
      </c>
      <c r="AA14" s="4">
        <f>CopyLink2!U14</f>
        <v>0.10377776000000001</v>
      </c>
      <c r="AB14" s="4">
        <f t="shared" ref="AB14" si="14">SUM(Y14:AA14)</f>
        <v>0.23817972000000004</v>
      </c>
      <c r="AC14" s="4">
        <f>CopyLink2!V14</f>
        <v>0.25005493000000001</v>
      </c>
      <c r="AD14" s="4">
        <f>AVERAGE(CopyLink2!AJ14,CopyLink2!AK14)</f>
        <v>0.16688005</v>
      </c>
      <c r="AF14" s="4">
        <f>CopyLink2!W14</f>
        <v>0.10215367</v>
      </c>
      <c r="AG14" s="4">
        <f>CopyLink2!X14</f>
        <v>0.2944254</v>
      </c>
      <c r="AH14" s="4">
        <f>CopyLink2!Y14</f>
        <v>0.2944214</v>
      </c>
      <c r="AI14" s="4">
        <f t="shared" ref="AI14" si="15">SUM(AF14:AH14)</f>
        <v>0.69100047000000009</v>
      </c>
      <c r="AJ14" s="4">
        <f>CopyLink2!Z14</f>
        <v>1.0592978</v>
      </c>
      <c r="AK14" s="4">
        <f>AVERAGE(CopyLink2!AN14,CopyLink2!AO14)</f>
        <v>17.090183</v>
      </c>
    </row>
    <row r="15" spans="1:43" x14ac:dyDescent="0.3">
      <c r="A15">
        <f>CopyLink2!A15</f>
        <v>6</v>
      </c>
      <c r="B15" t="str">
        <f>CopyLink2!B15</f>
        <v>Grassland</v>
      </c>
      <c r="C15">
        <f>CopyLink2!C15</f>
        <v>0</v>
      </c>
      <c r="D15" t="str">
        <f>CopyLink2!D15</f>
        <v>+</v>
      </c>
      <c r="E15" t="str">
        <f>CopyLink2!E15</f>
        <v>Crop</v>
      </c>
      <c r="G15" t="str">
        <f>CopyLink2!G15</f>
        <v>+</v>
      </c>
      <c r="H15" t="str">
        <f>CopyLink2!H15</f>
        <v>Faid_14pl</v>
      </c>
      <c r="I15" t="str">
        <f>CopyLink2!I15</f>
        <v>Guiera_2000pl</v>
      </c>
      <c r="J15" t="s">
        <v>56</v>
      </c>
      <c r="K15" s="4">
        <f>CopyLink2!K15</f>
        <v>0.50175440999999998</v>
      </c>
      <c r="L15" s="4">
        <f>CopyLink2!L15</f>
        <v>0.80955679999999985</v>
      </c>
      <c r="M15" s="4">
        <f>CopyLink2!M15</f>
        <v>0.80949969999999993</v>
      </c>
      <c r="N15" s="4">
        <f t="shared" ref="N15" si="16">SUM(K15:M15)</f>
        <v>2.1208109099999999</v>
      </c>
      <c r="O15" s="4">
        <f>CopyLink2!N15</f>
        <v>0.56357610000000002</v>
      </c>
      <c r="P15" s="4">
        <f>AVERAGE(CopyLink2!AB15,CopyLink2!AC15)</f>
        <v>0.18858409999999998</v>
      </c>
      <c r="R15" s="4">
        <f>CopyLink2!O15</f>
        <v>0.90882401000000002</v>
      </c>
      <c r="S15" s="4">
        <f>CopyLink2!P15</f>
        <v>1.4871992999999999</v>
      </c>
      <c r="T15" s="4">
        <f>CopyLink2!Q15</f>
        <v>1.4871678999999998</v>
      </c>
      <c r="U15" s="4">
        <f t="shared" ref="U15" si="17">SUM(R15:T15)</f>
        <v>3.8831912099999997</v>
      </c>
      <c r="V15" s="4">
        <f>CopyLink2!R15</f>
        <v>2.8748654</v>
      </c>
      <c r="W15" s="4">
        <f>AVERAGE(CopyLink2!AF15,CopyLink2!AG15)</f>
        <v>17.031025499999998</v>
      </c>
      <c r="Y15" s="4">
        <f>CopyLink2!S15</f>
        <v>9.0161469999999994E-2</v>
      </c>
      <c r="Z15" s="4">
        <f>CopyLink2!T15</f>
        <v>0.17747973</v>
      </c>
      <c r="AA15" s="4">
        <f>CopyLink2!U15</f>
        <v>0.17747609</v>
      </c>
      <c r="AB15" s="4">
        <f t="shared" ref="AB15" si="18">SUM(Y15:AA15)</f>
        <v>0.44511729</v>
      </c>
      <c r="AC15" s="4">
        <f>CopyLink2!V15</f>
        <v>0.40557962999999997</v>
      </c>
      <c r="AD15" s="4">
        <f>AVERAGE(CopyLink2!AJ15,CopyLink2!AK15)</f>
        <v>0.16788034999999996</v>
      </c>
      <c r="AF15" s="4">
        <f>CopyLink2!W15</f>
        <v>0.31278354999999997</v>
      </c>
      <c r="AG15" s="4">
        <f>CopyLink2!X15</f>
        <v>0.53850629999999999</v>
      </c>
      <c r="AH15" s="4">
        <f>CopyLink2!Y15</f>
        <v>0.53852469999999997</v>
      </c>
      <c r="AI15" s="4">
        <f t="shared" ref="AI15" si="19">SUM(AF15:AH15)</f>
        <v>1.3898145499999999</v>
      </c>
      <c r="AJ15" s="4">
        <f>CopyLink2!Z15</f>
        <v>1.9250361000000002</v>
      </c>
      <c r="AK15" s="4">
        <f>AVERAGE(CopyLink2!AN15,CopyLink2!AO15)</f>
        <v>16.798672500000002</v>
      </c>
    </row>
    <row r="17" spans="1:87" x14ac:dyDescent="0.3">
      <c r="A17" t="s">
        <v>266</v>
      </c>
    </row>
    <row r="18" spans="1:87" x14ac:dyDescent="0.3">
      <c r="A18">
        <f>CopyLink2!A18</f>
        <v>7</v>
      </c>
      <c r="B18" t="str">
        <f>CopyLink2!B18</f>
        <v>Grassland</v>
      </c>
      <c r="C18" t="str">
        <f>CopyLink2!C18</f>
        <v>conc</v>
      </c>
      <c r="D18" t="str">
        <f>CopyLink2!D18</f>
        <v>#</v>
      </c>
      <c r="E18" t="str">
        <f>CopyLink2!E18</f>
        <v>Crop</v>
      </c>
      <c r="F18" t="str">
        <f>CopyLink2!F18</f>
        <v>FertRCD</v>
      </c>
      <c r="J18" t="s">
        <v>56</v>
      </c>
      <c r="K18" s="4">
        <f>CopyLink2!K18</f>
        <v>1.5909979999999999</v>
      </c>
      <c r="L18" s="4">
        <f>CopyLink2!L18</f>
        <v>1.6444459999999999</v>
      </c>
      <c r="M18" s="4">
        <f>CopyLink2!M18</f>
        <v>1.703173</v>
      </c>
      <c r="N18" s="4">
        <f t="shared" ref="N18" si="20">SUM(K18:M18)</f>
        <v>4.9386169999999998</v>
      </c>
      <c r="O18" s="4">
        <f>CopyLink2!N18</f>
        <v>0.54579466999999993</v>
      </c>
      <c r="R18" s="4">
        <f>CopyLink2!O18</f>
        <v>4.6712530000000001</v>
      </c>
      <c r="S18" s="4">
        <f>CopyLink2!P18</f>
        <v>4.5317519999999991</v>
      </c>
      <c r="T18" s="4">
        <f>CopyLink2!Q18</f>
        <v>4.3026710000000001</v>
      </c>
      <c r="U18" s="4">
        <f t="shared" ref="U18" si="21">SUM(R18:T18)</f>
        <v>13.505675999999999</v>
      </c>
      <c r="V18" s="4">
        <f>CopyLink2!R18</f>
        <v>2.9652295999999998</v>
      </c>
      <c r="Y18" s="4">
        <f>CopyLink2!S18</f>
        <v>0.39147910000000002</v>
      </c>
      <c r="Z18" s="4">
        <f>CopyLink2!T18</f>
        <v>0.38697190000000004</v>
      </c>
      <c r="AA18" s="4">
        <f>CopyLink2!U18</f>
        <v>0.36492370000000007</v>
      </c>
      <c r="AB18" s="4">
        <f t="shared" ref="AB18" si="22">SUM(Y18:AA18)</f>
        <v>1.1433747000000001</v>
      </c>
      <c r="AC18" s="4">
        <f>CopyLink2!V18</f>
        <v>0.40410904999999991</v>
      </c>
      <c r="AF18" s="4">
        <f>CopyLink2!W18</f>
        <v>2.6771330000000004</v>
      </c>
      <c r="AG18" s="4">
        <f>CopyLink2!X18</f>
        <v>2.4894320000000003</v>
      </c>
      <c r="AH18" s="4">
        <f>CopyLink2!Y18</f>
        <v>2.2230910000000002</v>
      </c>
      <c r="AI18" s="4">
        <f t="shared" ref="AI18" si="23">SUM(AF18:AH18)</f>
        <v>7.3896560000000004</v>
      </c>
      <c r="AJ18" s="4">
        <f>CopyLink2!Z18</f>
        <v>2.0146975999999999</v>
      </c>
      <c r="AM18">
        <f>150+50</f>
        <v>200</v>
      </c>
      <c r="AN18">
        <f t="shared" ref="AN18:AO20" si="24">150+50</f>
        <v>200</v>
      </c>
      <c r="AO18">
        <f t="shared" si="24"/>
        <v>200</v>
      </c>
      <c r="AP18">
        <f>150</f>
        <v>150</v>
      </c>
      <c r="AQ18">
        <f>SUM(AM18:AP18)</f>
        <v>750</v>
      </c>
      <c r="AS18" s="3"/>
      <c r="AX18" s="1"/>
      <c r="BB18" s="4"/>
      <c r="BC18" s="3"/>
      <c r="BD18" s="1"/>
      <c r="BF18" s="3"/>
      <c r="BG18" s="1"/>
      <c r="BH18" s="1"/>
      <c r="BI18" s="3"/>
      <c r="BJ18" s="1"/>
      <c r="BL18" s="1"/>
      <c r="BM18" s="1"/>
      <c r="BN18" s="1"/>
      <c r="BO18" s="1"/>
      <c r="BP18" s="1"/>
      <c r="BQ18" s="1"/>
      <c r="BR18" s="6"/>
      <c r="BS18" s="6"/>
      <c r="BT18" s="6"/>
      <c r="BU18" s="6"/>
      <c r="BV18" s="6"/>
      <c r="BW18" s="6"/>
      <c r="BX18" s="3"/>
      <c r="BY18" s="3"/>
      <c r="BZ18" s="3"/>
      <c r="CA18" s="3"/>
      <c r="CB18" s="3"/>
      <c r="CC18" s="3"/>
      <c r="CD18" s="6"/>
      <c r="CE18" s="6"/>
      <c r="CF18" s="6"/>
      <c r="CG18" s="6"/>
      <c r="CH18" s="6"/>
      <c r="CI18" s="6"/>
    </row>
    <row r="19" spans="1:87" x14ac:dyDescent="0.3">
      <c r="A19">
        <f>CopyLink2!A19</f>
        <v>8</v>
      </c>
      <c r="B19" t="str">
        <f>CopyLink2!B19</f>
        <v>Grassland</v>
      </c>
      <c r="C19" t="str">
        <f>CopyLink2!C19</f>
        <v>conc</v>
      </c>
      <c r="D19" t="str">
        <f>CopyLink2!D19</f>
        <v>+</v>
      </c>
      <c r="E19" t="str">
        <f>CopyLink2!E19</f>
        <v>Crop</v>
      </c>
      <c r="G19">
        <f>CopyLink2!G19</f>
        <v>0</v>
      </c>
      <c r="J19" t="s">
        <v>56</v>
      </c>
      <c r="K19" s="4">
        <f>CopyLink2!K19</f>
        <v>0.55023324000000007</v>
      </c>
      <c r="L19" s="4">
        <f>CopyLink2!L19</f>
        <v>0.55022844999999998</v>
      </c>
      <c r="M19" s="4">
        <f>CopyLink2!M19</f>
        <v>0.55014562999999994</v>
      </c>
      <c r="N19" s="4">
        <f t="shared" ref="N19" si="25">SUM(K19:M19)</f>
        <v>1.6506073199999998</v>
      </c>
      <c r="O19" s="4">
        <f>CopyLink2!N19</f>
        <v>0.42479544000000002</v>
      </c>
      <c r="R19" s="4">
        <f>CopyLink2!O19</f>
        <v>1.0003740300000001</v>
      </c>
      <c r="S19" s="4">
        <f>CopyLink2!P19</f>
        <v>1.0003693999999999</v>
      </c>
      <c r="T19" s="4">
        <f>CopyLink2!Q19</f>
        <v>1.00023135</v>
      </c>
      <c r="U19" s="4">
        <f t="shared" ref="U19" si="26">SUM(R19:T19)</f>
        <v>3.00097478</v>
      </c>
      <c r="V19" s="4">
        <f>CopyLink2!R19</f>
        <v>2.3098975000000004</v>
      </c>
      <c r="Y19" s="4">
        <f>CopyLink2!S19</f>
        <v>9.9385479999999998E-2</v>
      </c>
      <c r="Z19" s="4">
        <f>CopyLink2!T19</f>
        <v>9.9385879999999996E-2</v>
      </c>
      <c r="AA19" s="4">
        <f>CopyLink2!U19</f>
        <v>9.938959E-2</v>
      </c>
      <c r="AB19" s="4">
        <f t="shared" ref="AB19" si="27">SUM(Y19:AA19)</f>
        <v>0.29816094999999998</v>
      </c>
      <c r="AC19" s="4">
        <f>CopyLink2!V19</f>
        <v>0.33202900999999996</v>
      </c>
      <c r="AF19" s="4">
        <f>CopyLink2!W19</f>
        <v>0.34617287999999996</v>
      </c>
      <c r="AG19" s="4">
        <f>CopyLink2!X19</f>
        <v>0.34617211000000003</v>
      </c>
      <c r="AH19" s="4">
        <f>CopyLink2!Y19</f>
        <v>0.34610990999999991</v>
      </c>
      <c r="AI19" s="4">
        <f t="shared" ref="AI19" si="28">SUM(AF19:AH19)</f>
        <v>1.0384549000000001</v>
      </c>
      <c r="AJ19" s="4">
        <f>CopyLink2!Z19</f>
        <v>1.5528114</v>
      </c>
    </row>
    <row r="20" spans="1:87" x14ac:dyDescent="0.3">
      <c r="A20">
        <f>CopyLink2!A20</f>
        <v>9</v>
      </c>
      <c r="B20" t="str">
        <f>CopyLink2!B20</f>
        <v>Grassland</v>
      </c>
      <c r="C20" t="str">
        <f>CopyLink2!C20</f>
        <v>conc</v>
      </c>
      <c r="D20" t="str">
        <f>CopyLink2!D20</f>
        <v>+</v>
      </c>
      <c r="E20" t="str">
        <f>CopyLink2!E20</f>
        <v>Crop</v>
      </c>
      <c r="F20" t="str">
        <f>CopyLink2!F20</f>
        <v>FertRCD</v>
      </c>
      <c r="G20">
        <f>CopyLink2!G20</f>
        <v>0</v>
      </c>
      <c r="J20" t="s">
        <v>56</v>
      </c>
      <c r="K20" s="4">
        <f>CopyLink2!K20</f>
        <v>1.3657064999999999</v>
      </c>
      <c r="L20" s="4">
        <f>CopyLink2!L20</f>
        <v>1.4591539999999998</v>
      </c>
      <c r="M20" s="4">
        <f>CopyLink2!M20</f>
        <v>1.554945</v>
      </c>
      <c r="N20" s="4">
        <f t="shared" ref="N20" si="29">SUM(K20:M20)</f>
        <v>4.3798054999999998</v>
      </c>
      <c r="O20" s="4">
        <f>CopyLink2!N20</f>
        <v>0.36904736999999999</v>
      </c>
      <c r="R20" s="4">
        <f>CopyLink2!O20</f>
        <v>3.1647439999999998</v>
      </c>
      <c r="S20" s="4">
        <f>CopyLink2!P20</f>
        <v>3.0702640000000003</v>
      </c>
      <c r="T20" s="4">
        <f>CopyLink2!Q20</f>
        <v>2.9725770000000002</v>
      </c>
      <c r="U20" s="4">
        <f t="shared" ref="U20" si="30">SUM(R20:T20)</f>
        <v>9.2075850000000017</v>
      </c>
      <c r="V20" s="4">
        <f>CopyLink2!R20</f>
        <v>2.0052984</v>
      </c>
      <c r="Y20" s="4">
        <f>CopyLink2!S20</f>
        <v>0.33228069999999998</v>
      </c>
      <c r="Z20" s="4">
        <f>CopyLink2!T20</f>
        <v>0.32013140000000001</v>
      </c>
      <c r="AA20" s="4">
        <f>CopyLink2!U20</f>
        <v>0.28325920000000004</v>
      </c>
      <c r="AB20" s="4">
        <f t="shared" ref="AB20" si="31">SUM(Y20:AA20)</f>
        <v>0.93567130000000009</v>
      </c>
      <c r="AC20" s="4">
        <f>CopyLink2!V20</f>
        <v>0.29081942999999999</v>
      </c>
      <c r="AF20" s="4">
        <f>CopyLink2!W20</f>
        <v>1.572784</v>
      </c>
      <c r="AG20" s="4">
        <f>CopyLink2!X20</f>
        <v>1.4187639999999999</v>
      </c>
      <c r="AH20" s="4">
        <f>CopyLink2!Y20</f>
        <v>1.2540071000000002</v>
      </c>
      <c r="AI20" s="4">
        <f t="shared" ref="AI20" si="32">SUM(AF20:AH20)</f>
        <v>4.2455550999999998</v>
      </c>
      <c r="AJ20" s="4">
        <f>CopyLink2!Z20</f>
        <v>1.3452221999999998</v>
      </c>
      <c r="AM20">
        <f>150+50</f>
        <v>200</v>
      </c>
      <c r="AN20">
        <f t="shared" si="24"/>
        <v>200</v>
      </c>
      <c r="AO20">
        <f t="shared" si="24"/>
        <v>200</v>
      </c>
      <c r="AP20">
        <f>150</f>
        <v>150</v>
      </c>
      <c r="AQ20">
        <f>SUM(AM20:AP20)</f>
        <v>750</v>
      </c>
    </row>
    <row r="21" spans="1:87" x14ac:dyDescent="0.3">
      <c r="A21">
        <f>CopyLink2!A21</f>
        <v>10</v>
      </c>
      <c r="B21" t="str">
        <f>CopyLink2!B21</f>
        <v>Grassland</v>
      </c>
      <c r="C21" t="str">
        <f>CopyLink2!C21</f>
        <v>conc</v>
      </c>
      <c r="D21" t="str">
        <f>CopyLink2!D21</f>
        <v>+</v>
      </c>
      <c r="E21" t="str">
        <f>CopyLink2!E21</f>
        <v>Crop</v>
      </c>
      <c r="G21" t="str">
        <f>CopyLink2!G21</f>
        <v>+</v>
      </c>
      <c r="H21" t="str">
        <f>CopyLink2!H21</f>
        <v>Faid_7pl</v>
      </c>
      <c r="J21" t="s">
        <v>56</v>
      </c>
      <c r="K21" s="4">
        <f>CopyLink2!K21</f>
        <v>0.50005723000000002</v>
      </c>
      <c r="L21" s="4">
        <f>CopyLink2!L21</f>
        <v>0.66451139999999997</v>
      </c>
      <c r="M21" s="4">
        <f>CopyLink2!M21</f>
        <v>0.66446959999999999</v>
      </c>
      <c r="N21" s="4">
        <f t="shared" ref="N21" si="33">SUM(K21:M21)</f>
        <v>1.8290382300000001</v>
      </c>
      <c r="O21" s="4">
        <f>CopyLink2!N21</f>
        <v>0.42294841000000005</v>
      </c>
      <c r="P21" s="4">
        <f>AVERAGE(CopyLink2!AB21,CopyLink2!AC21)</f>
        <v>9.4131500000000007E-2</v>
      </c>
      <c r="R21" s="4">
        <f>CopyLink2!O21</f>
        <v>0.90275803999999993</v>
      </c>
      <c r="S21" s="4">
        <f>CopyLink2!P21</f>
        <v>1.1534483999999998</v>
      </c>
      <c r="T21" s="4">
        <f>CopyLink2!Q21</f>
        <v>1.1529709000000001</v>
      </c>
      <c r="U21" s="4">
        <f t="shared" ref="U21" si="34">SUM(R21:T21)</f>
        <v>3.2091773399999997</v>
      </c>
      <c r="V21" s="4">
        <f>CopyLink2!R21</f>
        <v>2.2968435000000005</v>
      </c>
      <c r="W21" s="4">
        <f>AVERAGE(CopyLink2!AF21,CopyLink2!AG21)</f>
        <v>8.9060670000000002</v>
      </c>
      <c r="Y21" s="4">
        <f>CopyLink2!S21</f>
        <v>8.9361469999999998E-2</v>
      </c>
      <c r="Z21" s="4">
        <f>CopyLink2!T21</f>
        <v>0.12305574999999999</v>
      </c>
      <c r="AA21" s="4">
        <f>CopyLink2!U21</f>
        <v>0.12294023999999999</v>
      </c>
      <c r="AB21" s="4">
        <f t="shared" ref="AB21" si="35">SUM(Y21:AA21)</f>
        <v>0.33535746</v>
      </c>
      <c r="AC21" s="4">
        <f>CopyLink2!V21</f>
        <v>0.33057913</v>
      </c>
      <c r="AD21" s="4">
        <f>AVERAGE(CopyLink2!AJ21,CopyLink2!AK21)</f>
        <v>8.333059000000001E-2</v>
      </c>
      <c r="AF21" s="4">
        <f>CopyLink2!W21</f>
        <v>0.30940382</v>
      </c>
      <c r="AG21" s="4">
        <f>CopyLink2!X21</f>
        <v>0.40208490000000002</v>
      </c>
      <c r="AH21" s="4">
        <f>CopyLink2!Y21</f>
        <v>0.40194340000000006</v>
      </c>
      <c r="AI21" s="4">
        <f t="shared" ref="AI21" si="36">SUM(AF21:AH21)</f>
        <v>1.1134321200000001</v>
      </c>
      <c r="AJ21" s="4">
        <f>CopyLink2!Z21</f>
        <v>1.5430583999999998</v>
      </c>
      <c r="AK21" s="4">
        <f>AVERAGE(CopyLink2!AN21,CopyLink2!AO21)</f>
        <v>8.7837075000000002</v>
      </c>
    </row>
    <row r="22" spans="1:87" x14ac:dyDescent="0.3">
      <c r="A22">
        <f>CopyLink2!A22</f>
        <v>11</v>
      </c>
      <c r="B22" t="str">
        <f>CopyLink2!B22</f>
        <v>Grassland</v>
      </c>
      <c r="C22" t="str">
        <f>CopyLink2!C22</f>
        <v>conc</v>
      </c>
      <c r="D22" t="str">
        <f>CopyLink2!D22</f>
        <v>+</v>
      </c>
      <c r="E22" t="str">
        <f>CopyLink2!E22</f>
        <v>Crop</v>
      </c>
      <c r="F22" t="str">
        <f>CopyLink2!F22</f>
        <v>Fert05RCD</v>
      </c>
      <c r="G22" t="str">
        <f>CopyLink2!G22</f>
        <v>+</v>
      </c>
      <c r="H22" t="str">
        <f>CopyLink2!H22</f>
        <v>Faid_7pl</v>
      </c>
      <c r="I22" t="str">
        <f>CopyLink2!I22</f>
        <v>Guiera_1000pl</v>
      </c>
      <c r="J22" t="s">
        <v>56</v>
      </c>
      <c r="K22" s="4">
        <f>CopyLink2!K22</f>
        <v>1.1622799000000001</v>
      </c>
      <c r="L22" s="4">
        <f>CopyLink2!L22</f>
        <v>1.0775824000000003</v>
      </c>
      <c r="M22" s="4">
        <f>CopyLink2!M22</f>
        <v>1.0775465</v>
      </c>
      <c r="N22" s="4">
        <f t="shared" ref="N22" si="37">SUM(K22:M22)</f>
        <v>3.3174088000000004</v>
      </c>
      <c r="O22" s="4">
        <f>CopyLink2!N22</f>
        <v>0.48302736999999996</v>
      </c>
      <c r="P22" s="4">
        <f>AVERAGE(CopyLink2!AB22,CopyLink2!AC22)</f>
        <v>9.3041095000000004E-2</v>
      </c>
      <c r="R22" s="4">
        <f>CopyLink2!O22</f>
        <v>2.5232679999999998</v>
      </c>
      <c r="S22" s="4">
        <f>CopyLink2!P22</f>
        <v>2.3721649999999999</v>
      </c>
      <c r="T22" s="4">
        <f>CopyLink2!Q22</f>
        <v>2.3709730000000002</v>
      </c>
      <c r="U22" s="4">
        <f t="shared" ref="U22" si="38">SUM(R22:T22)</f>
        <v>7.2664059999999999</v>
      </c>
      <c r="V22" s="4">
        <f>CopyLink2!R22</f>
        <v>2.4556855000000004</v>
      </c>
      <c r="W22" s="4">
        <f>AVERAGE(CopyLink2!AF22,CopyLink2!AG22)</f>
        <v>8.3941514999999995</v>
      </c>
      <c r="Y22" s="4">
        <f>CopyLink2!S22</f>
        <v>0.30002910000000005</v>
      </c>
      <c r="Z22" s="4">
        <f>CopyLink2!T22</f>
        <v>0.31826290000000002</v>
      </c>
      <c r="AA22" s="4">
        <f>CopyLink2!U22</f>
        <v>0.31821430000000001</v>
      </c>
      <c r="AB22" s="4">
        <f t="shared" ref="AB22" si="39">SUM(Y22:AA22)</f>
        <v>0.93650630000000001</v>
      </c>
      <c r="AC22" s="4">
        <f>CopyLink2!V22</f>
        <v>0.35193478</v>
      </c>
      <c r="AD22" s="4">
        <f>AVERAGE(CopyLink2!AJ22,CopyLink2!AK22)</f>
        <v>8.253174499999999E-2</v>
      </c>
      <c r="AF22" s="4">
        <f>CopyLink2!W22</f>
        <v>1.0450294999999996</v>
      </c>
      <c r="AG22" s="4">
        <f>CopyLink2!X22</f>
        <v>1.0323104999999999</v>
      </c>
      <c r="AH22" s="4">
        <f>CopyLink2!Y22</f>
        <v>1.0310735</v>
      </c>
      <c r="AI22" s="4">
        <f t="shared" ref="AI22" si="40">SUM(AF22:AH22)</f>
        <v>3.1084134999999993</v>
      </c>
      <c r="AJ22" s="4">
        <f>CopyLink2!Z22</f>
        <v>1.6400304000000001</v>
      </c>
      <c r="AK22" s="4">
        <f>AVERAGE(CopyLink2!AN22,CopyLink2!AO22)</f>
        <v>8.2805810000000015</v>
      </c>
      <c r="AM22">
        <f>75+25</f>
        <v>100</v>
      </c>
      <c r="AN22">
        <f>75+25</f>
        <v>100</v>
      </c>
      <c r="AO22">
        <f t="shared" ref="AO22" si="41">75+25</f>
        <v>100</v>
      </c>
      <c r="AP22">
        <f>75</f>
        <v>75</v>
      </c>
      <c r="AQ22">
        <f>SUM(AM22:AP22)</f>
        <v>375</v>
      </c>
    </row>
    <row r="27" spans="1:87" x14ac:dyDescent="0.3">
      <c r="D27" t="s">
        <v>54</v>
      </c>
      <c r="E27" t="s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BDF48-D7D5-4708-B521-6A8262B664F5}">
  <dimension ref="A1:X26"/>
  <sheetViews>
    <sheetView zoomScaleNormal="100" workbookViewId="0">
      <selection activeCell="A2" sqref="A2"/>
    </sheetView>
  </sheetViews>
  <sheetFormatPr defaultRowHeight="14.4" x14ac:dyDescent="0.3"/>
  <cols>
    <col min="1" max="1" width="3.33203125" customWidth="1"/>
    <col min="2" max="2" width="10.109375" customWidth="1"/>
    <col min="3" max="3" width="5.77734375" customWidth="1"/>
    <col min="4" max="4" width="3.44140625" customWidth="1"/>
    <col min="5" max="5" width="5.6640625" customWidth="1"/>
    <col min="6" max="6" width="10" customWidth="1"/>
    <col min="7" max="7" width="4.21875" customWidth="1"/>
    <col min="8" max="8" width="10.5546875" customWidth="1"/>
    <col min="9" max="9" width="12.5546875" customWidth="1"/>
    <col min="12" max="12" width="12.33203125" customWidth="1"/>
    <col min="13" max="13" width="8.88671875" customWidth="1"/>
    <col min="14" max="15" width="6.109375" customWidth="1"/>
    <col min="16" max="16" width="5.77734375" customWidth="1"/>
    <col min="20" max="20" width="10.88671875" customWidth="1"/>
    <col min="21" max="21" width="12.33203125" customWidth="1"/>
    <col min="22" max="22" width="9" bestFit="1" customWidth="1"/>
    <col min="23" max="23" width="9.5546875" bestFit="1" customWidth="1"/>
    <col min="24" max="24" width="7.88671875" customWidth="1"/>
  </cols>
  <sheetData>
    <row r="1" spans="1:24" x14ac:dyDescent="0.3">
      <c r="A1" s="25" t="s">
        <v>385</v>
      </c>
      <c r="V1" t="s">
        <v>35</v>
      </c>
    </row>
    <row r="2" spans="1:24" x14ac:dyDescent="0.3">
      <c r="A2" t="s">
        <v>7</v>
      </c>
      <c r="J2" t="s">
        <v>23</v>
      </c>
      <c r="K2" t="s">
        <v>23</v>
      </c>
      <c r="L2" t="s">
        <v>52</v>
      </c>
      <c r="M2" t="s">
        <v>29</v>
      </c>
      <c r="N2" t="s">
        <v>71</v>
      </c>
      <c r="Q2" t="s">
        <v>25</v>
      </c>
      <c r="R2" t="s">
        <v>27</v>
      </c>
      <c r="S2" t="s">
        <v>168</v>
      </c>
      <c r="T2" t="s">
        <v>30</v>
      </c>
      <c r="U2" t="s">
        <v>93</v>
      </c>
      <c r="V2" t="s">
        <v>39</v>
      </c>
      <c r="W2" t="s">
        <v>18</v>
      </c>
      <c r="X2" t="s">
        <v>19</v>
      </c>
    </row>
    <row r="3" spans="1:24" x14ac:dyDescent="0.3">
      <c r="J3" t="s">
        <v>51</v>
      </c>
      <c r="K3" t="s">
        <v>24</v>
      </c>
      <c r="L3" t="s">
        <v>28</v>
      </c>
      <c r="M3" t="s">
        <v>77</v>
      </c>
      <c r="N3" t="s">
        <v>51</v>
      </c>
      <c r="O3" t="s">
        <v>75</v>
      </c>
      <c r="P3" t="s">
        <v>72</v>
      </c>
      <c r="R3" t="s">
        <v>28</v>
      </c>
      <c r="S3" t="s">
        <v>24</v>
      </c>
      <c r="T3" t="s">
        <v>78</v>
      </c>
      <c r="U3" t="s">
        <v>208</v>
      </c>
      <c r="V3" t="s">
        <v>20</v>
      </c>
      <c r="W3" t="s">
        <v>20</v>
      </c>
    </row>
    <row r="4" spans="1:24" x14ac:dyDescent="0.3">
      <c r="J4" t="s">
        <v>9</v>
      </c>
      <c r="K4" t="s">
        <v>9</v>
      </c>
      <c r="L4" t="s">
        <v>9</v>
      </c>
      <c r="M4" t="s">
        <v>9</v>
      </c>
      <c r="O4" t="s">
        <v>74</v>
      </c>
      <c r="P4" t="s">
        <v>76</v>
      </c>
      <c r="Q4" t="s">
        <v>26</v>
      </c>
      <c r="R4" t="s">
        <v>200</v>
      </c>
      <c r="T4" t="s">
        <v>167</v>
      </c>
      <c r="U4" t="s">
        <v>211</v>
      </c>
      <c r="V4" t="s">
        <v>40</v>
      </c>
      <c r="W4" t="s">
        <v>21</v>
      </c>
      <c r="X4" t="s">
        <v>22</v>
      </c>
    </row>
    <row r="5" spans="1:24" x14ac:dyDescent="0.3">
      <c r="N5" t="s">
        <v>26</v>
      </c>
      <c r="O5" t="s">
        <v>26</v>
      </c>
      <c r="P5" t="s">
        <v>26</v>
      </c>
    </row>
    <row r="8" spans="1:24" x14ac:dyDescent="0.3">
      <c r="A8" t="s">
        <v>265</v>
      </c>
    </row>
    <row r="9" spans="1:24" x14ac:dyDescent="0.3">
      <c r="A9">
        <f>CopyLink2!A9</f>
        <v>1</v>
      </c>
      <c r="B9" t="str">
        <f>CopyLink2!B9</f>
        <v>Grassland</v>
      </c>
      <c r="C9" t="str">
        <f>CopyLink2!C9</f>
        <v>alone</v>
      </c>
      <c r="D9" t="str">
        <f>CopyLink2!D9</f>
        <v>#</v>
      </c>
      <c r="E9" t="str">
        <f>CopyLink2!E9</f>
        <v>Crop</v>
      </c>
      <c r="J9">
        <f>CopyLink2!AQ9</f>
        <v>1000</v>
      </c>
      <c r="K9" s="3">
        <f>CopyLink2!AR9</f>
        <v>952.38300000000004</v>
      </c>
      <c r="L9">
        <f>CopyLink2!AS9</f>
        <v>432</v>
      </c>
      <c r="M9" s="3">
        <f>J9+L9-K9</f>
        <v>479.61699999999996</v>
      </c>
      <c r="N9" s="3">
        <f>CopyLink2!AT9</f>
        <v>5</v>
      </c>
      <c r="O9" s="3">
        <f>CopyLink2!AU9</f>
        <v>4</v>
      </c>
      <c r="P9" s="3">
        <f>CopyLink2!AV9</f>
        <v>7</v>
      </c>
      <c r="Q9" s="3">
        <f t="shared" ref="Q9" si="0">P9-N9</f>
        <v>2</v>
      </c>
      <c r="R9" s="3">
        <f>CopyLink2!AX9/10</f>
        <v>59.1</v>
      </c>
      <c r="S9" s="2">
        <f>CopyLink2!AW9</f>
        <v>3.8095320000000004</v>
      </c>
      <c r="T9" s="2">
        <f>CopyLink2!AY9</f>
        <v>7</v>
      </c>
      <c r="U9">
        <f>CopyLink2!AZ9</f>
        <v>0</v>
      </c>
      <c r="V9" s="4">
        <f>CopyLink2!BA9</f>
        <v>0.74018436200385607</v>
      </c>
      <c r="W9" s="3">
        <f>CopyLink2!BB9</f>
        <v>125.71516460273969</v>
      </c>
      <c r="X9" s="2">
        <f>CopyLink2!BC9</f>
        <v>7.8580755084372509</v>
      </c>
    </row>
    <row r="10" spans="1:24" x14ac:dyDescent="0.3">
      <c r="A10">
        <v>2</v>
      </c>
      <c r="B10" t="s">
        <v>0</v>
      </c>
      <c r="D10" t="s">
        <v>55</v>
      </c>
      <c r="E10" t="s">
        <v>44</v>
      </c>
      <c r="J10">
        <f>CopyLink2!AQ10</f>
        <v>1000</v>
      </c>
      <c r="K10" s="3">
        <f>CopyLink2!AR10</f>
        <v>1184.8699999999999</v>
      </c>
      <c r="L10">
        <f>CopyLink2!AS10</f>
        <v>602</v>
      </c>
      <c r="M10" s="3">
        <f>J10+L10-K10</f>
        <v>417.13000000000011</v>
      </c>
      <c r="N10" s="3">
        <f>CopyLink2!AT10</f>
        <v>5</v>
      </c>
      <c r="O10" s="3">
        <f>CopyLink2!AU10</f>
        <v>5</v>
      </c>
      <c r="P10" s="3">
        <f>CopyLink2!AV10</f>
        <v>8</v>
      </c>
      <c r="Q10" s="3">
        <f t="shared" ref="Q10:Q11" si="1">P10-N10</f>
        <v>3</v>
      </c>
      <c r="R10" s="3">
        <f>CopyLink2!AX10/10</f>
        <v>97.9</v>
      </c>
      <c r="S10" s="2">
        <f>CopyLink2!AW10</f>
        <v>4.7394799999999995</v>
      </c>
      <c r="T10" s="2">
        <f>CopyLink2!AY10</f>
        <v>8.1</v>
      </c>
      <c r="U10">
        <f>CopyLink2!AZ10</f>
        <v>0</v>
      </c>
      <c r="V10" s="4">
        <f>CopyLink2!BA10</f>
        <v>0.69696595630623726</v>
      </c>
      <c r="W10" s="3">
        <f>CopyLink2!BB10</f>
        <v>128.2611714520547</v>
      </c>
      <c r="X10" s="2">
        <f>CopyLink2!BC10</f>
        <v>7.8688878914166107</v>
      </c>
    </row>
    <row r="11" spans="1:24" x14ac:dyDescent="0.3">
      <c r="A11">
        <f>CopyLink2!A11</f>
        <v>3</v>
      </c>
      <c r="B11" t="str">
        <f>CopyLink2!B11</f>
        <v>Grassland</v>
      </c>
      <c r="C11">
        <f>CopyLink2!C11</f>
        <v>0</v>
      </c>
      <c r="D11" t="str">
        <f>CopyLink2!D11</f>
        <v>+</v>
      </c>
      <c r="E11" t="str">
        <f>CopyLink2!E11</f>
        <v>Crop</v>
      </c>
      <c r="G11" t="str">
        <f>CopyLink2!G11</f>
        <v>+</v>
      </c>
      <c r="H11" t="str">
        <f>CopyLink2!H11</f>
        <v>Faid_7pl</v>
      </c>
      <c r="J11">
        <f>CopyLink2!AQ11</f>
        <v>1000</v>
      </c>
      <c r="K11" s="3">
        <f>CopyLink2!AR11</f>
        <v>1430.8</v>
      </c>
      <c r="L11">
        <f>CopyLink2!AS11</f>
        <v>949</v>
      </c>
      <c r="M11" s="3">
        <f>J11+L11-K11</f>
        <v>518.20000000000005</v>
      </c>
      <c r="N11" s="3">
        <f>CopyLink2!AT11</f>
        <v>5</v>
      </c>
      <c r="O11" s="3">
        <f>CopyLink2!AU11</f>
        <v>7</v>
      </c>
      <c r="P11" s="3">
        <f>CopyLink2!AV11</f>
        <v>11</v>
      </c>
      <c r="Q11" s="3">
        <f t="shared" si="1"/>
        <v>6</v>
      </c>
      <c r="R11" s="3">
        <f>CopyLink2!AX11/10</f>
        <v>240.1</v>
      </c>
      <c r="S11" s="2">
        <f>CopyLink2!AW11</f>
        <v>5.7231999999999994</v>
      </c>
      <c r="T11" s="2">
        <f>CopyLink2!AY11</f>
        <v>9.1999999999999993</v>
      </c>
      <c r="U11" s="1">
        <f>CopyLink2!AZ11/10*30.4/1000</f>
        <v>0</v>
      </c>
      <c r="V11" s="4">
        <f>CopyLink2!BA11</f>
        <v>0.75780405450567401</v>
      </c>
      <c r="W11" s="3">
        <f>CopyLink2!BB11</f>
        <v>128.55312205479453</v>
      </c>
      <c r="X11" s="2">
        <f>CopyLink2!BC11</f>
        <v>7.8422272228908811</v>
      </c>
    </row>
    <row r="12" spans="1:24" x14ac:dyDescent="0.3">
      <c r="A12">
        <f>CopyLink2!A12</f>
        <v>4</v>
      </c>
      <c r="B12" t="str">
        <f>CopyLink2!B12</f>
        <v>Grassland</v>
      </c>
      <c r="C12">
        <f>CopyLink2!C12</f>
        <v>0</v>
      </c>
      <c r="D12" t="str">
        <f>CopyLink2!D12</f>
        <v>+</v>
      </c>
      <c r="E12" t="str">
        <f>CopyLink2!E12</f>
        <v>Crop</v>
      </c>
      <c r="G12" t="str">
        <f>CopyLink2!G12</f>
        <v>+</v>
      </c>
      <c r="H12" t="str">
        <f>CopyLink2!H12</f>
        <v>Guiera_1000pl</v>
      </c>
      <c r="J12">
        <f>CopyLink2!AQ12</f>
        <v>1000</v>
      </c>
      <c r="K12" s="3">
        <f>CopyLink2!AR12</f>
        <v>1332.66</v>
      </c>
      <c r="L12">
        <f>CopyLink2!AS12</f>
        <v>828</v>
      </c>
      <c r="M12" s="3">
        <f>J12+L12-K12</f>
        <v>495.33999999999992</v>
      </c>
      <c r="N12" s="3">
        <f>CopyLink2!AT12</f>
        <v>5</v>
      </c>
      <c r="O12" s="3">
        <f>CopyLink2!AU12</f>
        <v>7</v>
      </c>
      <c r="P12" s="3">
        <f>CopyLink2!AV12</f>
        <v>11</v>
      </c>
      <c r="Q12" s="3">
        <f t="shared" ref="Q12" si="2">P12-N12</f>
        <v>6</v>
      </c>
      <c r="R12" s="3">
        <f>CopyLink2!AX12/10</f>
        <v>219.4</v>
      </c>
      <c r="S12" s="2">
        <f>CopyLink2!AW12</f>
        <v>5.3306400000000007</v>
      </c>
      <c r="T12" s="2">
        <f>CopyLink2!AY12</f>
        <v>8.6</v>
      </c>
      <c r="U12" s="1">
        <f>CopyLink2!AZ12/10*30.4/1000</f>
        <v>0</v>
      </c>
      <c r="V12" s="4">
        <f>CopyLink2!BA12</f>
        <v>0.76776672351148811</v>
      </c>
      <c r="W12" s="3">
        <f>CopyLink2!BB12</f>
        <v>126.81975276712316</v>
      </c>
      <c r="X12" s="2">
        <f>CopyLink2!BC12</f>
        <v>7.8066399699288764</v>
      </c>
    </row>
    <row r="13" spans="1:24" x14ac:dyDescent="0.3">
      <c r="A13" t="s">
        <v>270</v>
      </c>
      <c r="J13" s="3"/>
      <c r="K13" s="3"/>
      <c r="M13" s="3"/>
      <c r="N13" s="3"/>
      <c r="O13" s="3"/>
      <c r="P13" s="3"/>
      <c r="Q13" s="3"/>
      <c r="R13" s="3"/>
      <c r="S13" s="2"/>
      <c r="U13" s="3"/>
      <c r="V13" s="4"/>
      <c r="W13" s="3"/>
      <c r="X13" s="2"/>
    </row>
    <row r="14" spans="1:24" x14ac:dyDescent="0.3">
      <c r="A14">
        <f>CopyLink2!A14</f>
        <v>5</v>
      </c>
      <c r="B14" t="str">
        <f>CopyLink2!B14</f>
        <v>Grassland</v>
      </c>
      <c r="C14">
        <f>CopyLink2!C14</f>
        <v>0</v>
      </c>
      <c r="D14" t="str">
        <f>CopyLink2!D14</f>
        <v>+</v>
      </c>
      <c r="E14" t="str">
        <f>CopyLink2!E14</f>
        <v>Crop</v>
      </c>
      <c r="G14" t="str">
        <f>CopyLink2!G14</f>
        <v>+</v>
      </c>
      <c r="H14" t="str">
        <f>CopyLink2!H14</f>
        <v>Faid_14pl</v>
      </c>
      <c r="J14">
        <f>CopyLink2!AQ14</f>
        <v>1000</v>
      </c>
      <c r="K14" s="3">
        <f>CopyLink2!AR14</f>
        <v>1599.47</v>
      </c>
      <c r="L14">
        <f>CopyLink2!AS14</f>
        <v>1092</v>
      </c>
      <c r="M14" s="3">
        <f>J14+L14-K14</f>
        <v>492.53</v>
      </c>
      <c r="N14" s="3">
        <f>CopyLink2!AT14</f>
        <v>5</v>
      </c>
      <c r="O14" s="3">
        <f>CopyLink2!AU14</f>
        <v>8</v>
      </c>
      <c r="P14" s="3">
        <f>CopyLink2!AV14</f>
        <v>12</v>
      </c>
      <c r="Q14" s="3">
        <f t="shared" ref="Q14" si="3">P14-N14</f>
        <v>7</v>
      </c>
      <c r="R14" s="3">
        <f>CopyLink2!AX14/10</f>
        <v>339.2</v>
      </c>
      <c r="S14" s="2">
        <f>CopyLink2!AW14</f>
        <v>6.3978799999999998</v>
      </c>
      <c r="T14" s="2">
        <f>CopyLink2!AY14</f>
        <v>9.6</v>
      </c>
      <c r="U14" s="1">
        <f>CopyLink2!AZ14/10*30.4/1000</f>
        <v>0</v>
      </c>
      <c r="V14" s="4">
        <f>CopyLink2!BA14</f>
        <v>0.75305118241961355</v>
      </c>
      <c r="W14" s="3">
        <f>CopyLink2!BB14</f>
        <v>129.71806934246572</v>
      </c>
      <c r="X14" s="2">
        <f>CopyLink2!BC14</f>
        <v>7.8590474626708646</v>
      </c>
    </row>
    <row r="15" spans="1:24" x14ac:dyDescent="0.3">
      <c r="A15">
        <f>CopyLink2!A15</f>
        <v>6</v>
      </c>
      <c r="B15" t="str">
        <f>CopyLink2!B15</f>
        <v>Grassland</v>
      </c>
      <c r="C15">
        <f>CopyLink2!C15</f>
        <v>0</v>
      </c>
      <c r="D15" t="str">
        <f>CopyLink2!D15</f>
        <v>+</v>
      </c>
      <c r="E15" t="str">
        <f>CopyLink2!E15</f>
        <v>Crop</v>
      </c>
      <c r="G15" t="str">
        <f>CopyLink2!G15</f>
        <v>+</v>
      </c>
      <c r="H15" t="str">
        <f>CopyLink2!H15</f>
        <v>Faid_14pl</v>
      </c>
      <c r="I15" t="str">
        <f>CopyLink2!I15</f>
        <v>Guiera_2000pl</v>
      </c>
      <c r="J15">
        <f>CopyLink2!AQ15</f>
        <v>1000</v>
      </c>
      <c r="K15" s="3">
        <f>CopyLink2!AR15</f>
        <v>1568.36</v>
      </c>
      <c r="L15">
        <f>CopyLink2!AS15</f>
        <v>1501</v>
      </c>
      <c r="M15" s="3">
        <f>J15+L15-K15</f>
        <v>932.6400000000001</v>
      </c>
      <c r="N15" s="3">
        <f>CopyLink2!AT15</f>
        <v>5</v>
      </c>
      <c r="O15" s="3">
        <f>CopyLink2!AU15</f>
        <v>9</v>
      </c>
      <c r="P15" s="3">
        <f>CopyLink2!AV15</f>
        <v>15</v>
      </c>
      <c r="Q15" s="3">
        <f t="shared" ref="Q15" si="4">P15-N15</f>
        <v>10</v>
      </c>
      <c r="R15" s="3">
        <f>CopyLink2!AX15/10</f>
        <v>473.4</v>
      </c>
      <c r="S15" s="2">
        <f>CopyLink2!AW15</f>
        <v>6.2734399999999999</v>
      </c>
      <c r="T15" s="2">
        <f>CopyLink2!AY15</f>
        <v>10</v>
      </c>
      <c r="U15" s="1">
        <f>CopyLink2!AZ15/10*30.4/1000</f>
        <v>0</v>
      </c>
      <c r="V15" s="4">
        <f>CopyLink2!BA15</f>
        <v>0.75234535590364504</v>
      </c>
      <c r="W15" s="3">
        <f>CopyLink2!BB15</f>
        <v>127.34029967123298</v>
      </c>
      <c r="X15" s="2">
        <f>CopyLink2!BC15</f>
        <v>7.8291934388677875</v>
      </c>
    </row>
    <row r="17" spans="1:24" x14ac:dyDescent="0.3">
      <c r="A17" t="s">
        <v>266</v>
      </c>
    </row>
    <row r="18" spans="1:24" x14ac:dyDescent="0.3">
      <c r="A18">
        <f>CopyLink2!A18</f>
        <v>7</v>
      </c>
      <c r="B18" t="str">
        <f>CopyLink2!B18</f>
        <v>Grassland</v>
      </c>
      <c r="C18" t="str">
        <f>CopyLink2!C18</f>
        <v>conc</v>
      </c>
      <c r="D18" t="str">
        <f>CopyLink2!D18</f>
        <v>#</v>
      </c>
      <c r="E18" t="str">
        <f>CopyLink2!E18</f>
        <v>Crop</v>
      </c>
      <c r="F18" t="str">
        <f>Crop_Tree!F18</f>
        <v>FertRCD</v>
      </c>
      <c r="G18">
        <f>CopyLink2!G18</f>
        <v>0</v>
      </c>
      <c r="J18">
        <f>CopyLink2!AQ18</f>
        <v>1000</v>
      </c>
      <c r="K18" s="3">
        <f>CopyLink2!AR18</f>
        <v>958.298</v>
      </c>
      <c r="L18">
        <f>CopyLink2!AS18</f>
        <v>981</v>
      </c>
      <c r="M18" s="3">
        <f>J18+L18-K18</f>
        <v>1022.702</v>
      </c>
      <c r="N18" s="3">
        <f>CopyLink2!AT18</f>
        <v>5</v>
      </c>
      <c r="O18" s="3">
        <f>CopyLink2!AU18</f>
        <v>7</v>
      </c>
      <c r="P18" s="3">
        <f>CopyLink2!AV18</f>
        <v>11</v>
      </c>
      <c r="Q18" s="3">
        <f t="shared" ref="Q18" si="5">P18-N18</f>
        <v>6</v>
      </c>
      <c r="R18" s="3">
        <f>CopyLink2!AX18/10</f>
        <v>257.60000000000002</v>
      </c>
      <c r="S18" s="2">
        <f>CopyLink2!AW18</f>
        <v>3.8331919999999999</v>
      </c>
      <c r="T18" s="2">
        <f>CopyLink2!AY18</f>
        <v>22.4</v>
      </c>
      <c r="U18" s="1">
        <f>CopyLink2!AZ18/10*30.4/1000</f>
        <v>1.3433759999999999</v>
      </c>
      <c r="V18" s="4">
        <f>CopyLink2!BA18</f>
        <v>0.71092883972973653</v>
      </c>
      <c r="W18" s="3">
        <f>CopyLink2!BB18</f>
        <v>131.08524597260273</v>
      </c>
      <c r="X18" s="2">
        <f>CopyLink2!BC18</f>
        <v>7.8985676838465562</v>
      </c>
    </row>
    <row r="19" spans="1:24" x14ac:dyDescent="0.3">
      <c r="A19">
        <f>CopyLink2!A19</f>
        <v>8</v>
      </c>
      <c r="B19" t="str">
        <f>CopyLink2!B19</f>
        <v>Grassland</v>
      </c>
      <c r="C19" t="str">
        <f>CopyLink2!C19</f>
        <v>conc</v>
      </c>
      <c r="D19" t="str">
        <f>CopyLink2!D19</f>
        <v>+</v>
      </c>
      <c r="E19" t="str">
        <f>CopyLink2!E19</f>
        <v>Crop</v>
      </c>
      <c r="F19">
        <f>Crop_Tree!F19</f>
        <v>0</v>
      </c>
      <c r="G19">
        <f>CopyLink2!G19</f>
        <v>0</v>
      </c>
      <c r="J19">
        <f>CopyLink2!AQ19</f>
        <v>1000</v>
      </c>
      <c r="K19" s="3">
        <f>CopyLink2!AR19</f>
        <v>1829.08</v>
      </c>
      <c r="L19">
        <f>CopyLink2!AS19</f>
        <v>1688</v>
      </c>
      <c r="M19" s="3">
        <f>J19+L19-K19</f>
        <v>858.92000000000007</v>
      </c>
      <c r="N19" s="3">
        <f>CopyLink2!AT19</f>
        <v>5</v>
      </c>
      <c r="O19" s="3">
        <f>CopyLink2!AU19</f>
        <v>9</v>
      </c>
      <c r="P19" s="3">
        <f>CopyLink2!AV19</f>
        <v>16</v>
      </c>
      <c r="Q19" s="3">
        <f t="shared" ref="Q19" si="6">P19-N19</f>
        <v>11</v>
      </c>
      <c r="R19" s="3">
        <f>CopyLink2!AX19/10</f>
        <v>573.29999999999995</v>
      </c>
      <c r="S19" s="2">
        <f>CopyLink2!AW19</f>
        <v>7.3163199999999993</v>
      </c>
      <c r="T19" s="2">
        <f>CopyLink2!AY19</f>
        <v>23.8</v>
      </c>
      <c r="U19" s="1">
        <f>CopyLink2!AZ19/10*30.4/1000</f>
        <v>1.3613119999999999</v>
      </c>
      <c r="V19" s="4">
        <f>CopyLink2!BA19</f>
        <v>0.70313277837123433</v>
      </c>
      <c r="W19" s="3">
        <f>CopyLink2!BB19</f>
        <v>130.86947098630139</v>
      </c>
      <c r="X19" s="2">
        <f>CopyLink2!BC19</f>
        <v>7.907386287062959</v>
      </c>
    </row>
    <row r="20" spans="1:24" x14ac:dyDescent="0.3">
      <c r="A20">
        <f>CopyLink2!A20</f>
        <v>9</v>
      </c>
      <c r="B20" t="str">
        <f>CopyLink2!B20</f>
        <v>Grassland</v>
      </c>
      <c r="C20" t="str">
        <f>CopyLink2!C20</f>
        <v>conc</v>
      </c>
      <c r="D20" t="str">
        <f>CopyLink2!D20</f>
        <v>+</v>
      </c>
      <c r="E20" t="str">
        <f>CopyLink2!E20</f>
        <v>Crop</v>
      </c>
      <c r="F20" t="str">
        <f>Crop_Tree!F20</f>
        <v>FertRCD</v>
      </c>
      <c r="G20">
        <f>CopyLink2!G20</f>
        <v>0</v>
      </c>
      <c r="J20">
        <f>CopyLink2!AQ20</f>
        <v>1000</v>
      </c>
      <c r="K20" s="3">
        <f>CopyLink2!AR20</f>
        <v>1720.51</v>
      </c>
      <c r="L20">
        <f>CopyLink2!AS20</f>
        <v>1972</v>
      </c>
      <c r="M20" s="3">
        <f>J20+L20-K20</f>
        <v>1251.49</v>
      </c>
      <c r="N20" s="3">
        <f>CopyLink2!AT20</f>
        <v>5</v>
      </c>
      <c r="O20" s="3">
        <f>CopyLink2!AU20</f>
        <v>9</v>
      </c>
      <c r="P20" s="3">
        <f>CopyLink2!AV20</f>
        <v>16</v>
      </c>
      <c r="Q20" s="3">
        <f t="shared" ref="Q20" si="7">P20-N20</f>
        <v>11</v>
      </c>
      <c r="R20" s="3">
        <f>CopyLink2!AX20/10</f>
        <v>755.4</v>
      </c>
      <c r="S20" s="2">
        <f>CopyLink2!AW20</f>
        <v>6.8820399999999999</v>
      </c>
      <c r="T20" s="2">
        <f>CopyLink2!AY20</f>
        <v>20.399999999999999</v>
      </c>
      <c r="U20" s="1">
        <f>CopyLink2!AZ20/10*30.4/1000</f>
        <v>1.3473280000000001</v>
      </c>
      <c r="V20" s="4">
        <f>CopyLink2!BA20</f>
        <v>0.6908984318160476</v>
      </c>
      <c r="W20" s="3">
        <f>CopyLink2!BB20</f>
        <v>132.21788331506858</v>
      </c>
      <c r="X20" s="2">
        <f>CopyLink2!BC20</f>
        <v>7.9398607867326616</v>
      </c>
    </row>
    <row r="21" spans="1:24" x14ac:dyDescent="0.3">
      <c r="A21">
        <f>CopyLink2!A21</f>
        <v>10</v>
      </c>
      <c r="B21" t="str">
        <f>CopyLink2!B21</f>
        <v>Grassland</v>
      </c>
      <c r="C21" t="str">
        <f>CopyLink2!C21</f>
        <v>conc</v>
      </c>
      <c r="D21" t="str">
        <f>CopyLink2!D21</f>
        <v>+</v>
      </c>
      <c r="E21" t="str">
        <f>CopyLink2!E21</f>
        <v>Crop</v>
      </c>
      <c r="F21">
        <f>Crop_Tree!F21</f>
        <v>0</v>
      </c>
      <c r="G21" t="str">
        <f>CopyLink2!G21</f>
        <v>+</v>
      </c>
      <c r="H21" t="str">
        <f>CopyLink2!H21</f>
        <v>Faid_7pl</v>
      </c>
      <c r="J21">
        <f>CopyLink2!AQ21</f>
        <v>1000</v>
      </c>
      <c r="K21" s="3">
        <f>CopyLink2!AR21</f>
        <v>1459.77</v>
      </c>
      <c r="L21">
        <f>CopyLink2!AS21</f>
        <v>1570</v>
      </c>
      <c r="M21" s="3">
        <f>J21+L21-K21</f>
        <v>1110.23</v>
      </c>
      <c r="N21" s="3">
        <f>CopyLink2!AT21</f>
        <v>5</v>
      </c>
      <c r="O21" s="3">
        <f>CopyLink2!AU21</f>
        <v>9</v>
      </c>
      <c r="P21" s="3">
        <f>CopyLink2!AV21</f>
        <v>16</v>
      </c>
      <c r="Q21" s="3">
        <f t="shared" ref="Q21" si="8">P21-N21</f>
        <v>11</v>
      </c>
      <c r="R21" s="3">
        <f>CopyLink2!AX21/10</f>
        <v>611.70000000000005</v>
      </c>
      <c r="S21" s="2">
        <f>CopyLink2!AW21</f>
        <v>5.83908</v>
      </c>
      <c r="T21" s="2">
        <f>CopyLink2!AY21</f>
        <v>23.5</v>
      </c>
      <c r="U21" s="1">
        <f>CopyLink2!AZ21/10*30.4/1000</f>
        <v>1.5085999999999999</v>
      </c>
      <c r="V21" s="4">
        <f>CopyLink2!BA21</f>
        <v>0.79016776994816884</v>
      </c>
      <c r="W21" s="3">
        <f>CopyLink2!BB21</f>
        <v>125.72415268493151</v>
      </c>
      <c r="X21" s="2">
        <f>CopyLink2!BC21</f>
        <v>7.7915574702453654</v>
      </c>
    </row>
    <row r="22" spans="1:24" x14ac:dyDescent="0.3">
      <c r="A22">
        <f>CopyLink2!A22</f>
        <v>11</v>
      </c>
      <c r="B22" t="str">
        <f>CopyLink2!B22</f>
        <v>Grassland</v>
      </c>
      <c r="C22" t="str">
        <f>CopyLink2!C22</f>
        <v>conc</v>
      </c>
      <c r="D22" t="str">
        <f>CopyLink2!D22</f>
        <v>+</v>
      </c>
      <c r="E22" t="str">
        <f>CopyLink2!E22</f>
        <v>Crop</v>
      </c>
      <c r="F22" t="str">
        <f>Crop_Tree!F22</f>
        <v>Fert05RCD</v>
      </c>
      <c r="G22" t="str">
        <f>CopyLink2!G22</f>
        <v>+</v>
      </c>
      <c r="H22" t="str">
        <f>CopyLink2!H22</f>
        <v>Faid_7pl</v>
      </c>
      <c r="I22" t="str">
        <f>CopyLink2!I22</f>
        <v>Guiera_1000pl</v>
      </c>
      <c r="J22">
        <f>CopyLink2!AQ22</f>
        <v>1000</v>
      </c>
      <c r="K22" s="3">
        <f>CopyLink2!AR22</f>
        <v>1533.33</v>
      </c>
      <c r="L22">
        <f>CopyLink2!AS22</f>
        <v>1871</v>
      </c>
      <c r="M22" s="3">
        <f>J22+L22-K22</f>
        <v>1337.67</v>
      </c>
      <c r="N22" s="3">
        <f>CopyLink2!AT22</f>
        <v>5</v>
      </c>
      <c r="O22" s="3">
        <f>CopyLink2!AU22</f>
        <v>9</v>
      </c>
      <c r="P22" s="3">
        <f>CopyLink2!AV22</f>
        <v>17</v>
      </c>
      <c r="Q22" s="3">
        <f t="shared" ref="Q22" si="9">P22-N22</f>
        <v>12</v>
      </c>
      <c r="R22" s="3">
        <f>CopyLink2!AX22/10</f>
        <v>748.8</v>
      </c>
      <c r="S22" s="2">
        <f>CopyLink2!AW22</f>
        <v>6.1333199999999994</v>
      </c>
      <c r="T22" s="2">
        <f>CopyLink2!AY22</f>
        <v>23.3</v>
      </c>
      <c r="U22" s="1">
        <f>CopyLink2!AZ22/10*30.4/1000</f>
        <v>1.4889919999999999</v>
      </c>
      <c r="V22" s="4">
        <f>CopyLink2!BA22</f>
        <v>0.78535186037720761</v>
      </c>
      <c r="W22" s="3">
        <f>CopyLink2!BB22</f>
        <v>125.76961367123285</v>
      </c>
      <c r="X22" s="2">
        <f>CopyLink2!BC22</f>
        <v>7.793767635506903</v>
      </c>
    </row>
    <row r="26" spans="1:24" x14ac:dyDescent="0.3">
      <c r="D26" t="s">
        <v>54</v>
      </c>
      <c r="E26" t="s">
        <v>70</v>
      </c>
      <c r="M26" t="s">
        <v>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525C6-9E7E-41D8-8B97-001E2438BFA7}">
  <dimension ref="A1:X45"/>
  <sheetViews>
    <sheetView workbookViewId="0">
      <pane xSplit="8" ySplit="6" topLeftCell="I7" activePane="bottomRight" state="frozen"/>
      <selection pane="topRight" activeCell="E1" sqref="E1"/>
      <selection pane="bottomLeft" activeCell="A7" sqref="A7"/>
      <selection pane="bottomRight"/>
    </sheetView>
  </sheetViews>
  <sheetFormatPr defaultRowHeight="14.4" x14ac:dyDescent="0.3"/>
  <cols>
    <col min="1" max="1" width="4.6640625" customWidth="1"/>
    <col min="2" max="2" width="9.44140625" customWidth="1"/>
    <col min="3" max="3" width="6.21875" customWidth="1"/>
    <col min="4" max="4" width="3.33203125" customWidth="1"/>
    <col min="5" max="5" width="6.109375" customWidth="1"/>
    <col min="6" max="6" width="9.6640625" customWidth="1"/>
    <col min="7" max="7" width="4.33203125" customWidth="1"/>
    <col min="8" max="8" width="9.33203125" customWidth="1"/>
    <col min="9" max="9" width="13.109375" customWidth="1"/>
    <col min="14" max="15" width="11.33203125" customWidth="1"/>
    <col min="19" max="19" width="9.77734375" customWidth="1"/>
    <col min="21" max="21" width="10.44140625" customWidth="1"/>
    <col min="22" max="22" width="9.77734375" customWidth="1"/>
  </cols>
  <sheetData>
    <row r="1" spans="1:24" x14ac:dyDescent="0.3">
      <c r="A1" s="25" t="s">
        <v>107</v>
      </c>
    </row>
    <row r="2" spans="1:24" x14ac:dyDescent="0.3">
      <c r="A2" t="s">
        <v>7</v>
      </c>
      <c r="J2" t="s">
        <v>16</v>
      </c>
      <c r="P2" t="s">
        <v>8</v>
      </c>
      <c r="W2" t="s">
        <v>171</v>
      </c>
    </row>
    <row r="3" spans="1:24" x14ac:dyDescent="0.3">
      <c r="J3" t="s">
        <v>1</v>
      </c>
      <c r="K3" t="s">
        <v>3</v>
      </c>
      <c r="L3" t="s">
        <v>4</v>
      </c>
      <c r="M3" t="s">
        <v>5</v>
      </c>
      <c r="N3" t="s">
        <v>11</v>
      </c>
      <c r="O3" t="s">
        <v>11</v>
      </c>
      <c r="P3" t="s">
        <v>3</v>
      </c>
      <c r="Q3" t="s">
        <v>4</v>
      </c>
      <c r="R3" t="s">
        <v>5</v>
      </c>
      <c r="S3" t="s">
        <v>10</v>
      </c>
      <c r="T3" t="s">
        <v>4</v>
      </c>
      <c r="U3" t="s">
        <v>10</v>
      </c>
      <c r="V3" t="s">
        <v>15</v>
      </c>
      <c r="W3" t="s">
        <v>3</v>
      </c>
      <c r="X3" t="s">
        <v>4</v>
      </c>
    </row>
    <row r="4" spans="1:24" x14ac:dyDescent="0.3">
      <c r="J4" t="s">
        <v>12</v>
      </c>
      <c r="K4" t="s">
        <v>6</v>
      </c>
      <c r="L4" t="s">
        <v>6</v>
      </c>
      <c r="M4" t="s">
        <v>6</v>
      </c>
      <c r="N4" t="s">
        <v>2</v>
      </c>
      <c r="O4" t="s">
        <v>14</v>
      </c>
      <c r="P4" t="s">
        <v>12</v>
      </c>
      <c r="Q4" t="s">
        <v>12</v>
      </c>
      <c r="R4" t="s">
        <v>6</v>
      </c>
      <c r="S4" t="s">
        <v>12</v>
      </c>
      <c r="T4" t="s">
        <v>12</v>
      </c>
      <c r="U4" t="s">
        <v>14</v>
      </c>
      <c r="V4" t="s">
        <v>14</v>
      </c>
      <c r="W4" t="s">
        <v>6</v>
      </c>
      <c r="X4" t="s">
        <v>6</v>
      </c>
    </row>
    <row r="5" spans="1:24" x14ac:dyDescent="0.3">
      <c r="O5" t="s">
        <v>170</v>
      </c>
    </row>
    <row r="8" spans="1:24" x14ac:dyDescent="0.3">
      <c r="A8" t="s">
        <v>265</v>
      </c>
    </row>
    <row r="9" spans="1:24" x14ac:dyDescent="0.3">
      <c r="A9">
        <f>CopyLink2!A9</f>
        <v>1</v>
      </c>
      <c r="B9" t="str">
        <f>CopyLink2!B9</f>
        <v>Grassland</v>
      </c>
      <c r="C9" t="str">
        <f>CopyLink2!C9</f>
        <v>alone</v>
      </c>
      <c r="D9" t="str">
        <f>CopyLink2!D9</f>
        <v>#</v>
      </c>
      <c r="E9" t="str">
        <f>CopyLink2!E9</f>
        <v>Crop</v>
      </c>
      <c r="J9" s="3">
        <f>CopyLink2!BE9</f>
        <v>2313.9</v>
      </c>
      <c r="K9" s="1">
        <f>CopyLink2!BF9</f>
        <v>1.2683996715501966</v>
      </c>
      <c r="L9" s="1">
        <f>CopyLink2!BG9</f>
        <v>0.26346600976705997</v>
      </c>
      <c r="M9">
        <v>0.3</v>
      </c>
      <c r="N9" s="3">
        <f t="shared" ref="N9" si="0">J9*(1-M9)</f>
        <v>1619.73</v>
      </c>
      <c r="O9" s="3">
        <f t="shared" ref="O9" si="1">N9/4</f>
        <v>404.9325</v>
      </c>
      <c r="P9" s="3">
        <f>CopyLink2!BH9</f>
        <v>116.24000000000001</v>
      </c>
      <c r="Q9" s="2">
        <f>CopyLink2!BG9</f>
        <v>0.26346600976705997</v>
      </c>
      <c r="R9">
        <v>0.9</v>
      </c>
      <c r="S9" s="3">
        <f t="shared" ref="S9" si="2">P9*(1-R9)</f>
        <v>11.623999999999999</v>
      </c>
      <c r="T9" s="1">
        <f t="shared" ref="T9" si="3">Q9*(1-R9)</f>
        <v>2.6346600976705992E-2</v>
      </c>
      <c r="U9" s="3">
        <f t="shared" ref="U9:V9" si="4">S9/4</f>
        <v>2.9059999999999997</v>
      </c>
      <c r="V9" s="1">
        <f t="shared" si="4"/>
        <v>6.5866502441764979E-3</v>
      </c>
      <c r="W9" s="1">
        <f t="shared" ref="W9" si="5">((J9*K9/100)+S9)/J9*100</f>
        <v>1.7707550023769396</v>
      </c>
      <c r="X9" s="1">
        <f t="shared" ref="X9" si="6">((J9*L9/100)+T9)/J9*100</f>
        <v>0.26460463291312103</v>
      </c>
    </row>
    <row r="10" spans="1:24" x14ac:dyDescent="0.3">
      <c r="A10">
        <v>2</v>
      </c>
      <c r="B10" t="s">
        <v>0</v>
      </c>
      <c r="D10" t="s">
        <v>55</v>
      </c>
      <c r="E10" t="s">
        <v>44</v>
      </c>
      <c r="J10" s="3">
        <f>CopyLink2!BE10</f>
        <v>2585.4900000000002</v>
      </c>
      <c r="K10" s="1">
        <f>CopyLink2!BF10</f>
        <v>1.2647003082587827</v>
      </c>
      <c r="L10" s="1">
        <f>CopyLink2!BG10</f>
        <v>0.26775388804443262</v>
      </c>
      <c r="M10">
        <v>0.3</v>
      </c>
      <c r="N10" s="3">
        <f t="shared" ref="N10" si="7">J10*(1-M10)</f>
        <v>1809.8430000000001</v>
      </c>
      <c r="O10" s="3">
        <f t="shared" ref="O10" si="8">N10/4</f>
        <v>452.46075000000002</v>
      </c>
      <c r="P10" s="3">
        <f>CopyLink2!BH10</f>
        <v>129.304</v>
      </c>
      <c r="Q10" s="2">
        <f>CopyLink2!BG10</f>
        <v>0.26775388804443262</v>
      </c>
      <c r="R10">
        <v>0.9</v>
      </c>
      <c r="S10" s="3">
        <f t="shared" ref="S10" si="9">P10*(1-R10)</f>
        <v>12.930399999999997</v>
      </c>
      <c r="T10" s="1">
        <f t="shared" ref="T10" si="10">Q10*(1-R10)</f>
        <v>2.6775388804443256E-2</v>
      </c>
      <c r="U10" s="3">
        <f t="shared" ref="U10" si="11">S10/4</f>
        <v>3.2325999999999993</v>
      </c>
      <c r="V10" s="1">
        <f t="shared" ref="V10" si="12">T10/4</f>
        <v>6.6938472011108139E-3</v>
      </c>
      <c r="W10" s="1">
        <f t="shared" ref="W10" si="13">((J10*K10/100)+S10)/J10*100</f>
        <v>1.7648144065534963</v>
      </c>
      <c r="X10" s="1">
        <f t="shared" ref="X10" si="14">((J10*L10/100)+T10)/J10*100</f>
        <v>0.26878949014710735</v>
      </c>
    </row>
    <row r="11" spans="1:24" x14ac:dyDescent="0.3">
      <c r="A11">
        <f>CopyLink2!A11</f>
        <v>3</v>
      </c>
      <c r="B11" t="str">
        <f>CopyLink2!B11</f>
        <v>Grassland</v>
      </c>
      <c r="C11">
        <f>CopyLink2!C11</f>
        <v>0</v>
      </c>
      <c r="D11" t="str">
        <f>CopyLink2!D11</f>
        <v>+</v>
      </c>
      <c r="E11" t="str">
        <f>CopyLink2!E11</f>
        <v>Crop</v>
      </c>
      <c r="G11" t="str">
        <f>CopyLink2!G11</f>
        <v>+</v>
      </c>
      <c r="H11" t="str">
        <f>CopyLink2!H11</f>
        <v>Faid_7pl</v>
      </c>
      <c r="J11" s="3">
        <f>CopyLink2!BE11</f>
        <v>2934.57</v>
      </c>
      <c r="K11" s="1">
        <f>CopyLink2!BF11</f>
        <v>1.2910443438050547</v>
      </c>
      <c r="L11" s="1">
        <f>CopyLink2!BG11</f>
        <v>0.27199521565340068</v>
      </c>
      <c r="M11">
        <v>0.3</v>
      </c>
      <c r="N11" s="3">
        <f>J11*(1-M11)</f>
        <v>2054.1990000000001</v>
      </c>
      <c r="O11" s="3">
        <f>N11/4</f>
        <v>513.54975000000002</v>
      </c>
      <c r="P11" s="3">
        <f>CopyLink2!BH11</f>
        <v>150.48399999999998</v>
      </c>
      <c r="Q11" s="2">
        <f>CopyLink2!BG11</f>
        <v>0.27199521565340068</v>
      </c>
      <c r="R11">
        <v>0.9</v>
      </c>
      <c r="S11" s="3">
        <f>P11*(1-R11)</f>
        <v>15.048399999999996</v>
      </c>
      <c r="T11" s="1">
        <f>Q11*(1-R11)</f>
        <v>2.719952156534006E-2</v>
      </c>
      <c r="U11" s="3">
        <f>S11/4</f>
        <v>3.7620999999999989</v>
      </c>
      <c r="V11" s="1">
        <f>T11/4</f>
        <v>6.7998803913350151E-3</v>
      </c>
      <c r="W11" s="1">
        <f>((J11*K11/100)+S11)/J11*100</f>
        <v>1.8038417894274117</v>
      </c>
      <c r="X11" s="1">
        <f>((J11*L11/100)+T11)/J11*100</f>
        <v>0.2729220813122652</v>
      </c>
    </row>
    <row r="12" spans="1:24" ht="15" customHeight="1" x14ac:dyDescent="0.3">
      <c r="A12">
        <f>CopyLink2!A12</f>
        <v>4</v>
      </c>
      <c r="B12" t="str">
        <f>CopyLink2!B12</f>
        <v>Grassland</v>
      </c>
      <c r="C12">
        <f>CopyLink2!C12</f>
        <v>0</v>
      </c>
      <c r="D12" t="str">
        <f>CopyLink2!D12</f>
        <v>+</v>
      </c>
      <c r="E12" t="str">
        <f>CopyLink2!E12</f>
        <v>Crop</v>
      </c>
      <c r="G12" t="str">
        <f>CopyLink2!G12</f>
        <v>+</v>
      </c>
      <c r="H12" t="str">
        <f>CopyLink2!H12</f>
        <v>Guiera_1000pl</v>
      </c>
      <c r="J12" s="3">
        <f>CopyLink2!BE12</f>
        <v>2895.43</v>
      </c>
      <c r="K12" s="1">
        <f>CopyLink2!BF12</f>
        <v>1.2483258099833185</v>
      </c>
      <c r="L12" s="1">
        <f>CopyLink2!BG12</f>
        <v>0.26400223800955297</v>
      </c>
      <c r="M12">
        <v>0.3</v>
      </c>
      <c r="N12" s="3">
        <f t="shared" ref="N12" si="15">J12*(1-M12)</f>
        <v>2026.8009999999997</v>
      </c>
      <c r="O12" s="3">
        <f t="shared" ref="O12" si="16">N12/4</f>
        <v>506.70024999999993</v>
      </c>
      <c r="P12" s="3">
        <f>CopyLink2!BH12</f>
        <v>140.05099999999999</v>
      </c>
      <c r="Q12" s="2">
        <f>CopyLink2!BG12</f>
        <v>0.26400223800955297</v>
      </c>
      <c r="R12">
        <v>0.9</v>
      </c>
      <c r="S12" s="3">
        <f t="shared" ref="S12" si="17">P12*(1-R12)</f>
        <v>14.005099999999995</v>
      </c>
      <c r="T12" s="1">
        <f t="shared" ref="T12" si="18">Q12*(1-R12)</f>
        <v>2.6400223800955292E-2</v>
      </c>
      <c r="U12" s="3">
        <f t="shared" ref="U12" si="19">S12/4</f>
        <v>3.5012749999999988</v>
      </c>
      <c r="V12" s="1">
        <f t="shared" ref="V12" si="20">T12/4</f>
        <v>6.600055950238823E-3</v>
      </c>
      <c r="W12" s="1">
        <f t="shared" ref="W12" si="21">((J12*K12/100)+S12)/J12*100</f>
        <v>1.7320225320591414</v>
      </c>
      <c r="X12" s="1">
        <f t="shared" ref="X12" si="22">((J12*L12/100)+T12)/J12*100</f>
        <v>0.26491402740874254</v>
      </c>
    </row>
    <row r="13" spans="1:24" x14ac:dyDescent="0.3">
      <c r="A13" t="s">
        <v>270</v>
      </c>
      <c r="J13" s="3"/>
      <c r="K13" s="1"/>
      <c r="L13" s="1"/>
      <c r="N13" s="3"/>
      <c r="O13" s="3"/>
      <c r="P13" s="3"/>
      <c r="Q13" s="1"/>
      <c r="S13" s="3"/>
      <c r="T13" s="1"/>
      <c r="U13" s="3"/>
      <c r="V13" s="1"/>
      <c r="W13" s="1"/>
      <c r="X13" s="1"/>
    </row>
    <row r="14" spans="1:24" x14ac:dyDescent="0.3">
      <c r="A14">
        <f>CopyLink2!A14</f>
        <v>5</v>
      </c>
      <c r="B14" t="str">
        <f>CopyLink2!B14</f>
        <v>Grassland</v>
      </c>
      <c r="C14">
        <f>CopyLink2!C14</f>
        <v>0</v>
      </c>
      <c r="D14" t="str">
        <f>CopyLink2!D14</f>
        <v>+</v>
      </c>
      <c r="E14" t="str">
        <f>CopyLink2!E14</f>
        <v>Crop</v>
      </c>
      <c r="G14" t="str">
        <f>CopyLink2!G14</f>
        <v>+</v>
      </c>
      <c r="H14" t="str">
        <f>CopyLink2!H14</f>
        <v>Faid_14pl</v>
      </c>
      <c r="J14" s="3">
        <f>CopyLink2!BE14</f>
        <v>3042.58</v>
      </c>
      <c r="K14" s="1">
        <f>CopyLink2!BF14</f>
        <v>1.2825924051298569</v>
      </c>
      <c r="L14" s="1">
        <f>CopyLink2!BG14</f>
        <v>0.27192218446187116</v>
      </c>
      <c r="M14">
        <v>0.3</v>
      </c>
      <c r="N14" s="3">
        <f>J14*(1-M14)</f>
        <v>2129.806</v>
      </c>
      <c r="O14" s="3">
        <f>N14/4</f>
        <v>532.45150000000001</v>
      </c>
      <c r="P14" s="3">
        <f>CopyLink2!BH14</f>
        <v>154.696</v>
      </c>
      <c r="Q14" s="2">
        <f>CopyLink2!BG14</f>
        <v>0.27192218446187116</v>
      </c>
      <c r="R14">
        <v>0.9</v>
      </c>
      <c r="S14" s="3">
        <f>P14*(1-R14)</f>
        <v>15.469599999999996</v>
      </c>
      <c r="T14" s="1">
        <f>Q14*(1-R14)</f>
        <v>2.7192218446187109E-2</v>
      </c>
      <c r="U14" s="3">
        <f>S14/4</f>
        <v>3.8673999999999991</v>
      </c>
      <c r="V14" s="1">
        <f>T14/4</f>
        <v>6.7980546115467772E-3</v>
      </c>
      <c r="W14" s="1">
        <f>((J14*K14/100)+S14)/J14*100</f>
        <v>1.7910293237975665</v>
      </c>
      <c r="X14" s="1">
        <f>((J14*L14/100)+T14)/J14*100</f>
        <v>0.27281590684373741</v>
      </c>
    </row>
    <row r="15" spans="1:24" x14ac:dyDescent="0.3">
      <c r="A15">
        <f>CopyLink2!A15</f>
        <v>6</v>
      </c>
      <c r="B15" t="str">
        <f>CopyLink2!B15</f>
        <v>Grassland</v>
      </c>
      <c r="C15">
        <f>CopyLink2!C15</f>
        <v>0</v>
      </c>
      <c r="D15" t="str">
        <f>CopyLink2!D15</f>
        <v>+</v>
      </c>
      <c r="E15" t="str">
        <f>CopyLink2!E15</f>
        <v>Crop</v>
      </c>
      <c r="G15" t="str">
        <f>CopyLink2!G15</f>
        <v>+</v>
      </c>
      <c r="H15" t="str">
        <f>CopyLink2!H15</f>
        <v>Faid_14pl</v>
      </c>
      <c r="I15" t="str">
        <f>CopyLink2!I15</f>
        <v>Guiera_2000pl</v>
      </c>
      <c r="J15" s="3">
        <f>CopyLink2!BE15</f>
        <v>3151.96</v>
      </c>
      <c r="K15" s="1">
        <f>CopyLink2!BF15</f>
        <v>1.2585121638599475</v>
      </c>
      <c r="L15" s="1">
        <f>CopyLink2!BG15</f>
        <v>0.27064620109392257</v>
      </c>
      <c r="M15">
        <v>0.3</v>
      </c>
      <c r="N15" s="3">
        <f>J15*(1-M15)</f>
        <v>2206.3719999999998</v>
      </c>
      <c r="O15" s="3">
        <f>N15/4</f>
        <v>551.59299999999996</v>
      </c>
      <c r="P15" s="3">
        <f>CopyLink2!BH15</f>
        <v>155.00799999999998</v>
      </c>
      <c r="Q15" s="2">
        <f>CopyLink2!BG15</f>
        <v>0.27064620109392257</v>
      </c>
      <c r="R15">
        <v>0.9</v>
      </c>
      <c r="S15" s="3">
        <f>P15*(1-R15)</f>
        <v>15.500799999999995</v>
      </c>
      <c r="T15" s="1">
        <f>Q15*(1-R15)</f>
        <v>2.706462010939225E-2</v>
      </c>
      <c r="U15" s="3">
        <f>S15/4</f>
        <v>3.8751999999999986</v>
      </c>
      <c r="V15" s="1">
        <f>T15/4</f>
        <v>6.7661550273480624E-3</v>
      </c>
      <c r="W15" s="1">
        <f>((J15*K15/100)+S15)/J15*100</f>
        <v>1.7502950545057676</v>
      </c>
      <c r="X15" s="1">
        <f>((J15*L15/100)+T15)/J15*100</f>
        <v>0.27150486110576894</v>
      </c>
    </row>
    <row r="17" spans="1:24" x14ac:dyDescent="0.3">
      <c r="A17" t="s">
        <v>266</v>
      </c>
    </row>
    <row r="18" spans="1:24" x14ac:dyDescent="0.3">
      <c r="A18">
        <f>CopyLink2!A18</f>
        <v>7</v>
      </c>
      <c r="B18" t="str">
        <f>CopyLink2!B18</f>
        <v>Grassland</v>
      </c>
      <c r="C18" t="str">
        <f>CopyLink2!C18</f>
        <v>conc</v>
      </c>
      <c r="D18" t="str">
        <f>CopyLink2!D18</f>
        <v>#</v>
      </c>
      <c r="E18" t="str">
        <f>CopyLink2!E18</f>
        <v>Crop</v>
      </c>
      <c r="F18" t="str">
        <f>Crop_Tree!F18</f>
        <v>FertRCD</v>
      </c>
      <c r="G18">
        <f>CopyLink2!G18</f>
        <v>0</v>
      </c>
      <c r="J18" s="3">
        <f>CopyLink2!BE18</f>
        <v>2837.27</v>
      </c>
      <c r="K18" s="1">
        <f>CopyLink2!BF18</f>
        <v>1.3087968363955493</v>
      </c>
      <c r="L18" s="1">
        <f>CopyLink2!BG18</f>
        <v>0.30272656462021591</v>
      </c>
      <c r="M18">
        <v>0.3</v>
      </c>
      <c r="N18" s="3">
        <f t="shared" ref="N18" si="23">J18*(1-M18)</f>
        <v>1986.0889999999999</v>
      </c>
      <c r="O18" s="3">
        <f t="shared" ref="O18" si="24">N18/4</f>
        <v>496.52224999999999</v>
      </c>
      <c r="P18" s="3">
        <f>CopyLink2!BH18</f>
        <v>151.084</v>
      </c>
      <c r="Q18" s="2">
        <f>CopyLink2!BG18</f>
        <v>0.30272656462021591</v>
      </c>
      <c r="R18">
        <v>0.9</v>
      </c>
      <c r="S18" s="3">
        <f t="shared" ref="S18" si="25">P18*(1-R18)</f>
        <v>15.108399999999998</v>
      </c>
      <c r="T18" s="1">
        <f t="shared" ref="T18" si="26">Q18*(1-R18)</f>
        <v>3.0272656462021583E-2</v>
      </c>
      <c r="U18" s="3">
        <f t="shared" ref="U18" si="27">S18/4</f>
        <v>3.7770999999999995</v>
      </c>
      <c r="V18" s="1">
        <f t="shared" ref="V18" si="28">T18/4</f>
        <v>7.5681641155053957E-3</v>
      </c>
      <c r="W18" s="1">
        <f t="shared" ref="W18" si="29">((J18*K18/100)+S18)/J18*100</f>
        <v>1.8412946247625357</v>
      </c>
      <c r="X18" s="1">
        <f t="shared" ref="X18" si="30">((J18*L18/100)+T18)/J18*100</f>
        <v>0.30379352886619959</v>
      </c>
    </row>
    <row r="19" spans="1:24" x14ac:dyDescent="0.3">
      <c r="A19">
        <f>CopyLink2!A19</f>
        <v>8</v>
      </c>
      <c r="B19" t="str">
        <f>CopyLink2!B19</f>
        <v>Grassland</v>
      </c>
      <c r="C19" t="str">
        <f>CopyLink2!C19</f>
        <v>conc</v>
      </c>
      <c r="D19" t="str">
        <f>CopyLink2!D19</f>
        <v>+</v>
      </c>
      <c r="E19" t="str">
        <f>CopyLink2!E19</f>
        <v>Crop</v>
      </c>
      <c r="F19">
        <f>Crop_Tree!F19</f>
        <v>0</v>
      </c>
      <c r="G19">
        <f>CopyLink2!G19</f>
        <v>0</v>
      </c>
      <c r="J19" s="3">
        <f>CopyLink2!BE19</f>
        <v>3250.45</v>
      </c>
      <c r="K19" s="1">
        <f>CopyLink2!BF19</f>
        <v>1.3020351028319157</v>
      </c>
      <c r="L19" s="1">
        <f>CopyLink2!BG19</f>
        <v>0.29990432094017755</v>
      </c>
      <c r="M19">
        <v>0.3</v>
      </c>
      <c r="N19" s="3">
        <f t="shared" ref="N19" si="31">J19*(1-M19)</f>
        <v>2275.3149999999996</v>
      </c>
      <c r="O19" s="3">
        <f t="shared" ref="O19" si="32">N19/4</f>
        <v>568.8287499999999</v>
      </c>
      <c r="P19" s="3">
        <f>CopyLink2!BH19</f>
        <v>170.70400000000001</v>
      </c>
      <c r="Q19" s="2">
        <f>CopyLink2!BG19</f>
        <v>0.29990432094017755</v>
      </c>
      <c r="R19">
        <v>0.9</v>
      </c>
      <c r="S19" s="3">
        <f t="shared" ref="S19" si="33">P19*(1-R19)</f>
        <v>17.070399999999996</v>
      </c>
      <c r="T19" s="1">
        <f t="shared" ref="T19" si="34">Q19*(1-R19)</f>
        <v>2.9990432094017749E-2</v>
      </c>
      <c r="U19" s="3">
        <f t="shared" ref="U19" si="35">S19/4</f>
        <v>4.2675999999999989</v>
      </c>
      <c r="V19" s="1">
        <f t="shared" ref="V19" si="36">T19/4</f>
        <v>7.4976080235044373E-3</v>
      </c>
      <c r="W19" s="1">
        <f t="shared" ref="W19" si="37">((J19*K19/100)+S19)/J19*100</f>
        <v>1.8272054638588502</v>
      </c>
      <c r="X19" s="1">
        <f t="shared" ref="X19" si="38">((J19*L19/100)+T19)/J19*100</f>
        <v>0.3008269757139479</v>
      </c>
    </row>
    <row r="20" spans="1:24" x14ac:dyDescent="0.3">
      <c r="A20">
        <f>CopyLink2!A20</f>
        <v>9</v>
      </c>
      <c r="B20" t="str">
        <f>CopyLink2!B20</f>
        <v>Grassland</v>
      </c>
      <c r="C20" t="str">
        <f>CopyLink2!C20</f>
        <v>conc</v>
      </c>
      <c r="D20" t="str">
        <f>CopyLink2!D20</f>
        <v>+</v>
      </c>
      <c r="E20" t="str">
        <f>CopyLink2!E20</f>
        <v>Crop</v>
      </c>
      <c r="F20" t="str">
        <f>Crop_Tree!F20</f>
        <v>FertRCD</v>
      </c>
      <c r="G20">
        <f>CopyLink2!G20</f>
        <v>0</v>
      </c>
      <c r="J20" s="3">
        <f>CopyLink2!BE20</f>
        <v>3614.1800000000003</v>
      </c>
      <c r="K20" s="1">
        <f>CopyLink2!BF20</f>
        <v>1.2104460762883973</v>
      </c>
      <c r="L20" s="1">
        <f>CopyLink2!BG20</f>
        <v>0.28690048641738924</v>
      </c>
      <c r="M20">
        <v>0.3</v>
      </c>
      <c r="N20" s="3">
        <f t="shared" ref="N20" si="39">J20*(1-M20)</f>
        <v>2529.9259999999999</v>
      </c>
      <c r="O20" s="3">
        <f t="shared" ref="O20" si="40">N20/4</f>
        <v>632.48149999999998</v>
      </c>
      <c r="P20" s="3">
        <f>CopyLink2!BH20</f>
        <v>171.94499999999999</v>
      </c>
      <c r="Q20" s="2">
        <f>CopyLink2!BG20</f>
        <v>0.28690048641738924</v>
      </c>
      <c r="R20">
        <v>0.9</v>
      </c>
      <c r="S20" s="3">
        <f t="shared" ref="S20" si="41">P20*(1-R20)</f>
        <v>17.194499999999994</v>
      </c>
      <c r="T20" s="1">
        <f t="shared" ref="T20" si="42">Q20*(1-R20)</f>
        <v>2.8690048641738918E-2</v>
      </c>
      <c r="U20" s="3">
        <f t="shared" ref="U20" si="43">S20/4</f>
        <v>4.2986249999999986</v>
      </c>
      <c r="V20" s="1">
        <f t="shared" ref="V20" si="44">T20/4</f>
        <v>7.1725121604347295E-3</v>
      </c>
      <c r="W20" s="1">
        <f t="shared" ref="W20" si="45">((J20*K20/100)+S20)/J20*100</f>
        <v>1.6861971456872651</v>
      </c>
      <c r="X20" s="1">
        <f t="shared" ref="X20" si="46">((J20*L20/100)+T20)/J20*100</f>
        <v>0.28769430544803348</v>
      </c>
    </row>
    <row r="21" spans="1:24" ht="15" customHeight="1" x14ac:dyDescent="0.3">
      <c r="A21">
        <f>CopyLink2!A21</f>
        <v>10</v>
      </c>
      <c r="B21" t="str">
        <f>CopyLink2!B21</f>
        <v>Grassland</v>
      </c>
      <c r="C21" t="str">
        <f>CopyLink2!C21</f>
        <v>conc</v>
      </c>
      <c r="D21" t="str">
        <f>CopyLink2!D21</f>
        <v>+</v>
      </c>
      <c r="E21" t="str">
        <f>CopyLink2!E21</f>
        <v>Crop</v>
      </c>
      <c r="F21">
        <f>Crop_Tree!F21</f>
        <v>0</v>
      </c>
      <c r="G21" t="str">
        <f>CopyLink2!G21</f>
        <v>+</v>
      </c>
      <c r="H21" t="str">
        <f>CopyLink2!H21</f>
        <v>Faid_7pl</v>
      </c>
      <c r="J21" s="3">
        <f>CopyLink2!BE21</f>
        <v>3347.05</v>
      </c>
      <c r="K21" s="1">
        <f>CopyLink2!BF21</f>
        <v>1.2323986794341286</v>
      </c>
      <c r="L21" s="1">
        <f>CopyLink2!BG21</f>
        <v>0.28859772038063369</v>
      </c>
      <c r="M21">
        <v>0.3</v>
      </c>
      <c r="N21" s="3">
        <f t="shared" ref="N21" si="47">J21*(1-M21)</f>
        <v>2342.9349999999999</v>
      </c>
      <c r="O21" s="3">
        <f t="shared" ref="O21" si="48">N21/4</f>
        <v>585.73374999999999</v>
      </c>
      <c r="P21" s="3">
        <f>CopyLink2!BH21</f>
        <v>163.773</v>
      </c>
      <c r="Q21" s="2">
        <f>CopyLink2!BG21</f>
        <v>0.28859772038063369</v>
      </c>
      <c r="R21">
        <v>0.9</v>
      </c>
      <c r="S21" s="3">
        <f t="shared" ref="S21" si="49">P21*(1-R21)</f>
        <v>16.377299999999995</v>
      </c>
      <c r="T21" s="1">
        <f t="shared" ref="T21" si="50">Q21*(1-R21)</f>
        <v>2.8859772038063364E-2</v>
      </c>
      <c r="U21" s="3">
        <f t="shared" ref="U21" si="51">S21/4</f>
        <v>4.0943249999999987</v>
      </c>
      <c r="V21" s="1">
        <f t="shared" ref="V21" si="52">T21/4</f>
        <v>7.2149430095158409E-3</v>
      </c>
      <c r="W21" s="1">
        <f t="shared" ref="W21" si="53">((J21*K21/100)+S21)/J21*100</f>
        <v>1.7217041872693863</v>
      </c>
      <c r="X21" s="1">
        <f t="shared" ref="X21" si="54">((J21*L21/100)+T21)/J21*100</f>
        <v>0.28945996540350649</v>
      </c>
    </row>
    <row r="22" spans="1:24" ht="15" customHeight="1" x14ac:dyDescent="0.3">
      <c r="A22">
        <f>CopyLink2!A22</f>
        <v>11</v>
      </c>
      <c r="B22" t="str">
        <f>CopyLink2!B22</f>
        <v>Grassland</v>
      </c>
      <c r="C22" t="str">
        <f>CopyLink2!C22</f>
        <v>conc</v>
      </c>
      <c r="D22" t="str">
        <f>CopyLink2!D22</f>
        <v>+</v>
      </c>
      <c r="E22" t="str">
        <f>CopyLink2!E22</f>
        <v>Crop</v>
      </c>
      <c r="F22" t="str">
        <f>Crop_Tree!F22</f>
        <v>Fert05RCD</v>
      </c>
      <c r="G22" t="str">
        <f>CopyLink2!G22</f>
        <v>+</v>
      </c>
      <c r="H22" t="str">
        <f>CopyLink2!H22</f>
        <v>Faid_7pl</v>
      </c>
      <c r="I22" t="str">
        <f>CopyLink2!I22</f>
        <v>Guiera_1000pl</v>
      </c>
      <c r="J22" s="3">
        <f>CopyLink2!BE22</f>
        <v>3533.4199999999996</v>
      </c>
      <c r="K22" s="1">
        <f>CopyLink2!BF22</f>
        <v>1.1956206734551795</v>
      </c>
      <c r="L22" s="1">
        <f>CopyLink2!BG22</f>
        <v>0.28334021995686903</v>
      </c>
      <c r="M22">
        <v>0.3</v>
      </c>
      <c r="N22" s="3">
        <f t="shared" ref="N22" si="55">J22*(1-M22)</f>
        <v>2473.3939999999998</v>
      </c>
      <c r="O22" s="3">
        <f t="shared" ref="O22" si="56">N22/4</f>
        <v>618.34849999999994</v>
      </c>
      <c r="P22" s="3">
        <f>CopyLink2!BH22</f>
        <v>164.60599999999999</v>
      </c>
      <c r="Q22" s="2">
        <f>CopyLink2!BG22</f>
        <v>0.28334021995686903</v>
      </c>
      <c r="R22">
        <v>0.9</v>
      </c>
      <c r="S22" s="3">
        <f t="shared" ref="S22" si="57">P22*(1-R22)</f>
        <v>16.460599999999996</v>
      </c>
      <c r="T22" s="1">
        <f t="shared" ref="T22" si="58">Q22*(1-R22)</f>
        <v>2.8334021995686898E-2</v>
      </c>
      <c r="U22" s="3">
        <f t="shared" ref="U22" si="59">S22/4</f>
        <v>4.115149999999999</v>
      </c>
      <c r="V22" s="1">
        <f t="shared" ref="V22" si="60">T22/4</f>
        <v>7.0835054989217246E-3</v>
      </c>
      <c r="W22" s="1">
        <f t="shared" ref="W22" si="61">((J22*K22/100)+S22)/J22*100</f>
        <v>1.6614752845684917</v>
      </c>
      <c r="X22" s="1">
        <f t="shared" ref="X22" si="62">((J22*L22/100)+T22)/J22*100</f>
        <v>0.28414210657084887</v>
      </c>
    </row>
    <row r="23" spans="1:24" x14ac:dyDescent="0.3">
      <c r="J23" s="3"/>
    </row>
    <row r="24" spans="1:24" x14ac:dyDescent="0.3">
      <c r="J24" s="3"/>
    </row>
    <row r="26" spans="1:24" x14ac:dyDescent="0.3">
      <c r="D26" t="s">
        <v>54</v>
      </c>
      <c r="E26" t="s">
        <v>70</v>
      </c>
    </row>
    <row r="30" spans="1:24" x14ac:dyDescent="0.3">
      <c r="B30" t="s">
        <v>113</v>
      </c>
      <c r="H30" t="s">
        <v>113</v>
      </c>
      <c r="J30" t="s">
        <v>114</v>
      </c>
    </row>
    <row r="31" spans="1:24" x14ac:dyDescent="0.3">
      <c r="H31" t="s">
        <v>115</v>
      </c>
      <c r="J31" s="3">
        <f t="shared" ref="J31:J36" si="63">J17</f>
        <v>0</v>
      </c>
    </row>
    <row r="32" spans="1:24" x14ac:dyDescent="0.3">
      <c r="H32" t="s">
        <v>116</v>
      </c>
      <c r="J32" s="3">
        <f t="shared" si="63"/>
        <v>2837.27</v>
      </c>
    </row>
    <row r="33" spans="8:10" x14ac:dyDescent="0.3">
      <c r="H33" t="s">
        <v>117</v>
      </c>
      <c r="J33" s="3">
        <f t="shared" si="63"/>
        <v>3250.45</v>
      </c>
    </row>
    <row r="34" spans="8:10" x14ac:dyDescent="0.3">
      <c r="H34" t="s">
        <v>118</v>
      </c>
      <c r="J34" s="3">
        <f t="shared" si="63"/>
        <v>3614.1800000000003</v>
      </c>
    </row>
    <row r="35" spans="8:10" x14ac:dyDescent="0.3">
      <c r="H35" t="s">
        <v>119</v>
      </c>
      <c r="J35" s="3">
        <f t="shared" si="63"/>
        <v>3347.05</v>
      </c>
    </row>
    <row r="36" spans="8:10" x14ac:dyDescent="0.3">
      <c r="H36" t="s">
        <v>120</v>
      </c>
      <c r="J36" s="3">
        <f t="shared" si="63"/>
        <v>3533.4199999999996</v>
      </c>
    </row>
    <row r="41" spans="8:10" ht="23.4" x14ac:dyDescent="0.3">
      <c r="H41" s="12" t="s">
        <v>141</v>
      </c>
    </row>
    <row r="42" spans="8:10" ht="23.4" x14ac:dyDescent="0.3">
      <c r="H42" s="12" t="s">
        <v>121</v>
      </c>
    </row>
    <row r="43" spans="8:10" ht="23.4" x14ac:dyDescent="0.3">
      <c r="H43" s="12" t="s">
        <v>122</v>
      </c>
    </row>
    <row r="44" spans="8:10" ht="23.4" x14ac:dyDescent="0.3">
      <c r="H44" s="12" t="s">
        <v>123</v>
      </c>
    </row>
    <row r="45" spans="8:10" ht="23.4" x14ac:dyDescent="0.3">
      <c r="H45" s="12" t="s">
        <v>124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511C1-D6A0-4CFE-ABA4-0B6E51D9894A}">
  <dimension ref="A1:AY25"/>
  <sheetViews>
    <sheetView workbookViewId="0">
      <pane xSplit="9" ySplit="5" topLeftCell="AJ6" activePane="bottomRight" state="frozen"/>
      <selection pane="topRight" activeCell="I1" sqref="I1"/>
      <selection pane="bottomLeft" activeCell="A6" sqref="A6"/>
      <selection pane="bottomRight"/>
    </sheetView>
  </sheetViews>
  <sheetFormatPr defaultRowHeight="14.4" x14ac:dyDescent="0.3"/>
  <cols>
    <col min="1" max="1" width="4.6640625" customWidth="1"/>
    <col min="3" max="3" width="5.109375" customWidth="1"/>
    <col min="4" max="4" width="3.21875" customWidth="1"/>
    <col min="5" max="5" width="4.88671875" customWidth="1"/>
    <col min="6" max="6" width="9.21875" customWidth="1"/>
    <col min="7" max="7" width="4.6640625" customWidth="1"/>
    <col min="8" max="8" width="10.109375" customWidth="1"/>
    <col min="9" max="9" width="10.88671875" customWidth="1"/>
    <col min="10" max="12" width="7.44140625" customWidth="1"/>
    <col min="14" max="14" width="6.6640625" customWidth="1"/>
    <col min="15" max="15" width="6.44140625" customWidth="1"/>
    <col min="16" max="16" width="6.77734375" customWidth="1"/>
    <col min="17" max="17" width="7.44140625" customWidth="1"/>
    <col min="18" max="18" width="7.88671875" customWidth="1"/>
    <col min="19" max="19" width="7.5546875" customWidth="1"/>
    <col min="21" max="21" width="6.5546875" customWidth="1"/>
    <col min="22" max="22" width="6.44140625" customWidth="1"/>
    <col min="23" max="23" width="6.88671875" customWidth="1"/>
    <col min="25" max="25" width="4.88671875" customWidth="1"/>
    <col min="26" max="26" width="7.33203125" customWidth="1"/>
    <col min="27" max="27" width="6.88671875" customWidth="1"/>
    <col min="29" max="29" width="6.88671875" customWidth="1"/>
    <col min="30" max="30" width="7.33203125" customWidth="1"/>
    <col min="31" max="31" width="10.33203125" customWidth="1"/>
    <col min="32" max="32" width="6.6640625" customWidth="1"/>
    <col min="33" max="33" width="4.6640625" customWidth="1"/>
    <col min="34" max="34" width="7.77734375" customWidth="1"/>
    <col min="35" max="35" width="6.109375" customWidth="1"/>
    <col min="42" max="42" width="6.5546875" customWidth="1"/>
    <col min="46" max="46" width="8.21875" customWidth="1"/>
  </cols>
  <sheetData>
    <row r="1" spans="1:51" x14ac:dyDescent="0.3">
      <c r="A1" s="25" t="s">
        <v>130</v>
      </c>
      <c r="J1" t="s">
        <v>47</v>
      </c>
      <c r="Q1" t="s">
        <v>48</v>
      </c>
      <c r="X1" t="s">
        <v>128</v>
      </c>
      <c r="AB1" t="s">
        <v>125</v>
      </c>
      <c r="AD1" t="s">
        <v>172</v>
      </c>
      <c r="AF1" t="s">
        <v>133</v>
      </c>
      <c r="AH1" t="s">
        <v>191</v>
      </c>
      <c r="AI1" t="s">
        <v>127</v>
      </c>
      <c r="AJ1" t="s">
        <v>135</v>
      </c>
      <c r="AK1" t="s">
        <v>133</v>
      </c>
      <c r="AO1" t="s">
        <v>137</v>
      </c>
      <c r="AQ1" t="s">
        <v>89</v>
      </c>
      <c r="AR1" t="s">
        <v>133</v>
      </c>
      <c r="AV1" t="s">
        <v>133</v>
      </c>
    </row>
    <row r="2" spans="1:51" x14ac:dyDescent="0.3">
      <c r="A2" t="s">
        <v>7</v>
      </c>
      <c r="J2" t="s">
        <v>20</v>
      </c>
      <c r="Q2" t="s">
        <v>20</v>
      </c>
      <c r="X2" t="s">
        <v>20</v>
      </c>
      <c r="AB2" t="s">
        <v>20</v>
      </c>
      <c r="AD2" t="s">
        <v>190</v>
      </c>
      <c r="AF2" t="s">
        <v>134</v>
      </c>
      <c r="AH2" t="s">
        <v>134</v>
      </c>
      <c r="AI2" t="s">
        <v>134</v>
      </c>
      <c r="AJ2" t="s">
        <v>5</v>
      </c>
      <c r="AK2" t="s">
        <v>134</v>
      </c>
      <c r="AO2" t="s">
        <v>138</v>
      </c>
      <c r="AQ2" t="s">
        <v>56</v>
      </c>
      <c r="AR2" t="s">
        <v>134</v>
      </c>
      <c r="AV2" t="s">
        <v>176</v>
      </c>
    </row>
    <row r="3" spans="1:51" x14ac:dyDescent="0.3">
      <c r="J3" t="s">
        <v>40</v>
      </c>
      <c r="Q3" t="s">
        <v>40</v>
      </c>
      <c r="X3" t="s">
        <v>40</v>
      </c>
      <c r="Y3" t="s">
        <v>129</v>
      </c>
      <c r="Z3" t="s">
        <v>126</v>
      </c>
      <c r="AB3" t="s">
        <v>126</v>
      </c>
      <c r="AD3" t="s">
        <v>126</v>
      </c>
      <c r="AF3" t="s">
        <v>6</v>
      </c>
      <c r="AH3" t="s">
        <v>6</v>
      </c>
      <c r="AI3" t="s">
        <v>6</v>
      </c>
      <c r="AJ3" t="s">
        <v>6</v>
      </c>
      <c r="AK3" t="s">
        <v>136</v>
      </c>
      <c r="AR3" t="s">
        <v>136</v>
      </c>
      <c r="AV3" t="s">
        <v>136</v>
      </c>
    </row>
    <row r="4" spans="1:51" x14ac:dyDescent="0.3">
      <c r="J4" t="s">
        <v>33</v>
      </c>
      <c r="K4" t="s">
        <v>65</v>
      </c>
      <c r="L4" t="s">
        <v>66</v>
      </c>
      <c r="N4" t="s">
        <v>34</v>
      </c>
      <c r="O4" t="s">
        <v>41</v>
      </c>
      <c r="Q4" t="s">
        <v>33</v>
      </c>
      <c r="R4" t="s">
        <v>65</v>
      </c>
      <c r="S4" t="s">
        <v>66</v>
      </c>
      <c r="U4" t="s">
        <v>34</v>
      </c>
      <c r="V4" t="s">
        <v>41</v>
      </c>
      <c r="X4" t="s">
        <v>69</v>
      </c>
      <c r="AB4" t="s">
        <v>33</v>
      </c>
      <c r="AC4" t="s">
        <v>34</v>
      </c>
      <c r="AD4" t="s">
        <v>41</v>
      </c>
      <c r="AF4" t="s">
        <v>33</v>
      </c>
      <c r="AG4" t="s">
        <v>34</v>
      </c>
      <c r="AH4" t="s">
        <v>41</v>
      </c>
      <c r="AK4" t="s">
        <v>33</v>
      </c>
      <c r="AL4" t="s">
        <v>34</v>
      </c>
      <c r="AM4" t="s">
        <v>172</v>
      </c>
      <c r="AN4" t="s">
        <v>127</v>
      </c>
      <c r="AO4" t="s">
        <v>174</v>
      </c>
      <c r="AP4" t="s">
        <v>140</v>
      </c>
      <c r="AR4" t="s">
        <v>33</v>
      </c>
      <c r="AS4" t="s">
        <v>34</v>
      </c>
      <c r="AT4" t="s">
        <v>127</v>
      </c>
      <c r="AV4" t="s">
        <v>33</v>
      </c>
      <c r="AW4" t="s">
        <v>34</v>
      </c>
      <c r="AX4" t="s">
        <v>172</v>
      </c>
      <c r="AY4" t="s">
        <v>127</v>
      </c>
    </row>
    <row r="5" spans="1:51" x14ac:dyDescent="0.3">
      <c r="J5" t="s">
        <v>62</v>
      </c>
      <c r="K5" t="s">
        <v>63</v>
      </c>
      <c r="L5" t="s">
        <v>64</v>
      </c>
      <c r="M5" t="s">
        <v>67</v>
      </c>
      <c r="Q5" t="s">
        <v>62</v>
      </c>
      <c r="R5" t="s">
        <v>63</v>
      </c>
      <c r="S5" t="s">
        <v>64</v>
      </c>
      <c r="T5" t="s">
        <v>67</v>
      </c>
      <c r="X5" t="s">
        <v>363</v>
      </c>
      <c r="AD5" t="s">
        <v>268</v>
      </c>
      <c r="AO5" t="s">
        <v>175</v>
      </c>
      <c r="AR5" t="s">
        <v>139</v>
      </c>
      <c r="AV5" t="s">
        <v>2</v>
      </c>
      <c r="AX5" t="s">
        <v>189</v>
      </c>
    </row>
    <row r="8" spans="1:51" x14ac:dyDescent="0.3">
      <c r="A8" t="s">
        <v>265</v>
      </c>
    </row>
    <row r="9" spans="1:51" x14ac:dyDescent="0.3">
      <c r="A9">
        <f>CopyLink2!A9</f>
        <v>1</v>
      </c>
      <c r="B9" t="str">
        <f>CopyLink2!B9</f>
        <v>Grassland</v>
      </c>
      <c r="C9" t="str">
        <f>CopyLink2!C9</f>
        <v>alone</v>
      </c>
      <c r="D9" t="str">
        <f>CopyLink2!D9</f>
        <v>#</v>
      </c>
      <c r="E9" t="str">
        <f>CopyLink2!E9</f>
        <v>Crop</v>
      </c>
      <c r="J9" s="4">
        <f>Crop_Tree!Y9</f>
        <v>7.7160250999999999E-2</v>
      </c>
      <c r="K9" s="4">
        <f>Crop_Tree!Z9</f>
        <v>7.8998937999999991E-2</v>
      </c>
      <c r="L9" s="4">
        <f>Crop_Tree!AA9</f>
        <v>7.8995113999999991E-2</v>
      </c>
      <c r="M9" s="4">
        <f>Crop_Tree!AB9</f>
        <v>0.23515430299999995</v>
      </c>
      <c r="N9" s="4">
        <f>Crop_Tree!AC9</f>
        <v>0.40396216999999995</v>
      </c>
      <c r="Q9" s="4">
        <f>Crop_Tree!AF9</f>
        <v>0.26774326700000006</v>
      </c>
      <c r="R9" s="4">
        <f>Crop_Tree!AG9</f>
        <v>0.27218719900000005</v>
      </c>
      <c r="S9" s="4">
        <f>Crop_Tree!AH9</f>
        <v>0.27216936700000005</v>
      </c>
      <c r="T9" s="4">
        <f>Crop_Tree!AI9</f>
        <v>0.81209983300000022</v>
      </c>
      <c r="U9" s="4">
        <f>Crop_Tree!AJ9</f>
        <v>2.0127189999999997</v>
      </c>
      <c r="X9" s="4">
        <v>0</v>
      </c>
      <c r="Y9" s="4"/>
      <c r="AB9" s="4">
        <f t="shared" ref="AB9:AC9" si="0">M9+T9</f>
        <v>1.0472541360000003</v>
      </c>
      <c r="AC9" s="4">
        <f t="shared" si="0"/>
        <v>2.4166811699999995</v>
      </c>
      <c r="AF9" s="15">
        <v>0</v>
      </c>
      <c r="AG9" s="15">
        <v>0</v>
      </c>
      <c r="AJ9">
        <v>0.2</v>
      </c>
      <c r="AK9" s="4">
        <f t="shared" ref="AK9" si="1">AB9*AF9*(1-AJ9)</f>
        <v>0</v>
      </c>
      <c r="AL9" s="4">
        <f>AC9*AG9*(1-AJ9)</f>
        <v>0</v>
      </c>
      <c r="AM9" s="4"/>
      <c r="AO9">
        <v>150</v>
      </c>
      <c r="AQ9" s="2">
        <f>MAX(5, Livestock!K9/250 -1)</f>
        <v>5</v>
      </c>
      <c r="AR9" s="1">
        <f t="shared" ref="AR9" si="2">AK9/AO9/AQ9*1000</f>
        <v>0</v>
      </c>
      <c r="AS9" s="1">
        <f t="shared" ref="AS9" si="3">AL9/AO9/AQ9*1000</f>
        <v>0</v>
      </c>
      <c r="AV9" s="4">
        <f t="shared" ref="AV9" si="4">AB9* (1-AF9)</f>
        <v>1.0472541360000003</v>
      </c>
      <c r="AW9" s="4">
        <f t="shared" ref="AW9" si="5">AC9* (1-AG9)</f>
        <v>2.4166811699999995</v>
      </c>
    </row>
    <row r="10" spans="1:51" x14ac:dyDescent="0.3">
      <c r="A10">
        <v>2</v>
      </c>
      <c r="B10" t="s">
        <v>0</v>
      </c>
      <c r="D10" s="14" t="s">
        <v>55</v>
      </c>
      <c r="E10" t="s">
        <v>44</v>
      </c>
      <c r="J10" s="4">
        <f>Crop_Tree!Y10</f>
        <v>2.9221080999999999E-2</v>
      </c>
      <c r="K10" s="4">
        <f>Crop_Tree!Z10</f>
        <v>2.8683207999999998E-2</v>
      </c>
      <c r="L10" s="4">
        <f>Crop_Tree!AA10</f>
        <v>2.8682847000000001E-2</v>
      </c>
      <c r="M10" s="4">
        <f>Crop_Tree!AB10</f>
        <v>8.6587135999999995E-2</v>
      </c>
      <c r="N10" s="4">
        <f>Crop_Tree!AC10</f>
        <v>0.24842887</v>
      </c>
      <c r="Q10" s="4">
        <f>Crop_Tree!AF10</f>
        <v>9.9417400000000003E-2</v>
      </c>
      <c r="R10" s="4">
        <f>Crop_Tree!AG10</f>
        <v>9.7381400000000007E-2</v>
      </c>
      <c r="S10" s="4">
        <f>Crop_Tree!AH10</f>
        <v>9.7394899999999993E-2</v>
      </c>
      <c r="T10" s="4">
        <f>Crop_Tree!AI10</f>
        <v>0.2941937</v>
      </c>
      <c r="U10" s="4">
        <f>Crop_Tree!AJ10</f>
        <v>1.0514893000000001</v>
      </c>
      <c r="X10" s="4">
        <v>0</v>
      </c>
      <c r="Y10" s="4"/>
      <c r="AB10" s="4">
        <f t="shared" ref="AB10:AB11" si="6">M10+T10</f>
        <v>0.38078083600000001</v>
      </c>
      <c r="AC10" s="4">
        <f t="shared" ref="AC10:AC11" si="7">N10+U10</f>
        <v>1.29991817</v>
      </c>
      <c r="AF10" s="15">
        <v>0.7</v>
      </c>
      <c r="AG10" s="15">
        <v>1</v>
      </c>
      <c r="AJ10">
        <v>0.2</v>
      </c>
      <c r="AK10" s="4">
        <f t="shared" ref="AK10:AK11" si="8">AB10*AF10*(1-AJ10)</f>
        <v>0.21323726815999999</v>
      </c>
      <c r="AL10" s="4">
        <f>AC10*AG10*(1-AJ10)</f>
        <v>1.0399345360000001</v>
      </c>
      <c r="AM10" s="4"/>
      <c r="AO10">
        <v>150</v>
      </c>
      <c r="AQ10" s="2">
        <f>MAX(5, Livestock!K10/250 -1)</f>
        <v>5</v>
      </c>
      <c r="AR10" s="1">
        <f t="shared" ref="AR10:AR11" si="9">AK10/AO10/AQ10*1000</f>
        <v>0.28431635754666668</v>
      </c>
      <c r="AS10" s="1">
        <f t="shared" ref="AS10:AS11" si="10">AL10/AO10/AQ10*1000</f>
        <v>1.3865793813333334</v>
      </c>
      <c r="AV10" s="4">
        <f t="shared" ref="AV10:AV11" si="11">AB10* (1-AF10)</f>
        <v>0.11423425080000002</v>
      </c>
      <c r="AW10" s="4">
        <f t="shared" ref="AW10:AW11" si="12">AC10* (1-AG10)</f>
        <v>0</v>
      </c>
    </row>
    <row r="11" spans="1:51" x14ac:dyDescent="0.3">
      <c r="A11">
        <f>CopyLink2!A11</f>
        <v>3</v>
      </c>
      <c r="B11" t="str">
        <f>CopyLink2!B11</f>
        <v>Grassland</v>
      </c>
      <c r="C11">
        <f>CopyLink2!C11</f>
        <v>0</v>
      </c>
      <c r="D11" t="str">
        <f>CopyLink2!D11</f>
        <v>+</v>
      </c>
      <c r="E11" t="str">
        <f>CopyLink2!E11</f>
        <v>Crop</v>
      </c>
      <c r="G11" t="str">
        <f>CopyLink2!G11</f>
        <v>+</v>
      </c>
      <c r="H11" t="str">
        <f>CopyLink2!H11</f>
        <v>Faid_7pl</v>
      </c>
      <c r="J11" s="4">
        <f>Crop_Tree!Y11</f>
        <v>3.0728249999999995E-2</v>
      </c>
      <c r="K11" s="4">
        <f>Crop_Tree!Z11</f>
        <v>7.6604190000000003E-2</v>
      </c>
      <c r="L11" s="4">
        <f>Crop_Tree!AA11</f>
        <v>7.7214350000000001E-2</v>
      </c>
      <c r="M11" s="4">
        <f>Crop_Tree!AB11</f>
        <v>0.18454679000000002</v>
      </c>
      <c r="N11" s="4">
        <f>Crop_Tree!AC11</f>
        <v>0.24984215000000001</v>
      </c>
      <c r="O11" s="4">
        <f>Crop_Tree!AD11</f>
        <v>8.3330395000000002E-2</v>
      </c>
      <c r="Q11" s="4">
        <f>Crop_Tree!AF11</f>
        <v>0.10088835999999998</v>
      </c>
      <c r="R11" s="4">
        <f>Crop_Tree!AG11</f>
        <v>0.23222069999999997</v>
      </c>
      <c r="S11" s="4">
        <f>Crop_Tree!AH11</f>
        <v>0.23184849999999999</v>
      </c>
      <c r="T11" s="4">
        <f>Crop_Tree!AI11</f>
        <v>0.56495755999999997</v>
      </c>
      <c r="U11" s="4">
        <f>Crop_Tree!AJ11</f>
        <v>1.0586924</v>
      </c>
      <c r="V11" s="4">
        <f>Crop_Tree!AK11</f>
        <v>8.8533039999999996</v>
      </c>
      <c r="X11" s="4">
        <f>Crop_Tree!P11</f>
        <v>9.4115144999999983E-2</v>
      </c>
      <c r="Y11" s="27">
        <v>2</v>
      </c>
      <c r="Z11" s="4">
        <f>X11*Y11</f>
        <v>0.18823028999999997</v>
      </c>
      <c r="AB11" s="4">
        <f t="shared" si="6"/>
        <v>0.74950435000000004</v>
      </c>
      <c r="AC11" s="4">
        <f t="shared" si="7"/>
        <v>1.3085345500000001</v>
      </c>
      <c r="AD11" s="4">
        <f>O11*2</f>
        <v>0.16666079</v>
      </c>
      <c r="AF11" s="15">
        <v>0.7</v>
      </c>
      <c r="AG11" s="15">
        <v>1</v>
      </c>
      <c r="AH11" s="15">
        <v>0</v>
      </c>
      <c r="AI11" s="15">
        <v>0.9</v>
      </c>
      <c r="AJ11">
        <v>0.2</v>
      </c>
      <c r="AK11" s="4">
        <f t="shared" si="8"/>
        <v>0.41972243600000003</v>
      </c>
      <c r="AL11" s="4">
        <f>AC11*AG11*(1-AJ11)</f>
        <v>1.0468276400000001</v>
      </c>
      <c r="AM11" s="4">
        <f>AD11*AH11</f>
        <v>0</v>
      </c>
      <c r="AN11" s="4">
        <f>Z11*AI11*(1-AJ11)</f>
        <v>0.13552580879999998</v>
      </c>
      <c r="AO11">
        <v>150</v>
      </c>
      <c r="AP11">
        <v>121</v>
      </c>
      <c r="AQ11" s="2">
        <f>MAX(5, Livestock!K11/250 -1)</f>
        <v>5</v>
      </c>
      <c r="AR11" s="1">
        <f t="shared" si="9"/>
        <v>0.55962991466666667</v>
      </c>
      <c r="AS11" s="1">
        <f t="shared" si="10"/>
        <v>1.3957701866666667</v>
      </c>
      <c r="AT11" s="1">
        <f>AN11/AP11/AQ11*1000</f>
        <v>0.22400960132231398</v>
      </c>
      <c r="AV11" s="4">
        <f t="shared" si="11"/>
        <v>0.22485130500000006</v>
      </c>
      <c r="AW11" s="4">
        <f t="shared" si="12"/>
        <v>0</v>
      </c>
      <c r="AX11" s="4">
        <f t="shared" ref="AX11" si="13">AD11* (1-AH11)</f>
        <v>0.16666079</v>
      </c>
      <c r="AY11" s="4">
        <f>Z11* (1-AI11)</f>
        <v>1.8823028999999991E-2</v>
      </c>
    </row>
    <row r="12" spans="1:51" x14ac:dyDescent="0.3">
      <c r="A12">
        <f>CopyLink2!A12</f>
        <v>4</v>
      </c>
      <c r="B12" t="str">
        <f>CopyLink2!B12</f>
        <v>Grassland</v>
      </c>
      <c r="C12">
        <f>CopyLink2!C12</f>
        <v>0</v>
      </c>
      <c r="D12" t="str">
        <f>CopyLink2!D12</f>
        <v>+</v>
      </c>
      <c r="E12" t="str">
        <f>CopyLink2!E12</f>
        <v>Crop</v>
      </c>
      <c r="G12" t="str">
        <f>CopyLink2!G12</f>
        <v>+</v>
      </c>
      <c r="H12" t="str">
        <f>CopyLink2!H12</f>
        <v>Guiera_1000pl</v>
      </c>
      <c r="J12" s="4">
        <f>Crop_Tree!Y12</f>
        <v>9.0963417000000019E-2</v>
      </c>
      <c r="K12" s="4">
        <f>Crop_Tree!Z12</f>
        <v>0.20369389999999998</v>
      </c>
      <c r="L12" s="4">
        <f>Crop_Tree!AA12</f>
        <v>0.20343270000000002</v>
      </c>
      <c r="M12" s="4">
        <f>Crop_Tree!AB12</f>
        <v>0.498090017</v>
      </c>
      <c r="N12" s="4">
        <f>Crop_Tree!AC12</f>
        <v>0.33992038000000002</v>
      </c>
      <c r="O12" s="4">
        <f>Crop_Tree!AD12</f>
        <v>0.65077753333333332</v>
      </c>
      <c r="Q12" s="4">
        <f>Crop_Tree!AF12</f>
        <v>9.9011080000000001E-2</v>
      </c>
      <c r="R12" s="4">
        <f>Crop_Tree!AG12</f>
        <v>0.23505020000000001</v>
      </c>
      <c r="S12" s="4">
        <f>Crop_Tree!AH12</f>
        <v>0.23488630000000002</v>
      </c>
      <c r="T12" s="4">
        <f>Crop_Tree!AI12</f>
        <v>0.56894758000000001</v>
      </c>
      <c r="U12" s="4">
        <f>Crop_Tree!AJ12</f>
        <v>1.5905716000000001</v>
      </c>
      <c r="V12" s="4">
        <f>Crop_Tree!AK12</f>
        <v>1.4021457986666666E-2</v>
      </c>
      <c r="X12" s="4">
        <f>Crop_Tree!P12</f>
        <v>4.3510096666666664E-2</v>
      </c>
      <c r="Y12" s="27">
        <v>3</v>
      </c>
      <c r="Z12" s="4">
        <f>X12*Y12</f>
        <v>0.13053028999999999</v>
      </c>
      <c r="AB12" s="4">
        <f t="shared" ref="AB12" si="14">M12+T12</f>
        <v>1.0670375970000001</v>
      </c>
      <c r="AC12" s="4">
        <f t="shared" ref="AC12" si="15">N12+U12</f>
        <v>1.9304919800000002</v>
      </c>
      <c r="AD12" s="4">
        <f>O12*3</f>
        <v>1.9523326000000001</v>
      </c>
      <c r="AF12" s="15">
        <v>0.7</v>
      </c>
      <c r="AG12" s="15">
        <v>1</v>
      </c>
      <c r="AH12" s="15">
        <v>0</v>
      </c>
      <c r="AI12" s="15">
        <v>0</v>
      </c>
      <c r="AJ12">
        <v>0.2</v>
      </c>
      <c r="AK12" s="4">
        <f t="shared" ref="AK12" si="16">AB12*AF12*(1-AJ12)</f>
        <v>0.59754105432000004</v>
      </c>
      <c r="AL12" s="4">
        <f>AC12*AG12*(1-AJ12)</f>
        <v>1.5443935840000003</v>
      </c>
      <c r="AM12" s="4">
        <f>AD12*AH12</f>
        <v>0</v>
      </c>
      <c r="AN12" s="4">
        <f>Z12*AI12*(1-AJ12)</f>
        <v>0</v>
      </c>
      <c r="AO12">
        <v>150</v>
      </c>
      <c r="AP12">
        <v>121</v>
      </c>
      <c r="AQ12" s="2">
        <f>MAX(5, Livestock!K12/250 -1)</f>
        <v>5</v>
      </c>
      <c r="AR12" s="1">
        <f t="shared" ref="AR12" si="17">AK12/AO12/AQ12*1000</f>
        <v>0.79672140576000017</v>
      </c>
      <c r="AS12" s="1">
        <f t="shared" ref="AS12" si="18">AL12/AO12/AQ12*1000</f>
        <v>2.0591914453333335</v>
      </c>
      <c r="AT12" s="1">
        <f>AN12/AP12/AQ12*1000</f>
        <v>0</v>
      </c>
      <c r="AV12" s="4">
        <f t="shared" ref="AV12" si="19">AB12* (1-AF12)</f>
        <v>0.32011127910000009</v>
      </c>
      <c r="AW12" s="4">
        <f t="shared" ref="AW12" si="20">AC12* (1-AG12)</f>
        <v>0</v>
      </c>
      <c r="AX12" s="4">
        <f t="shared" ref="AX12" si="21">AD12* (1-AH12)</f>
        <v>1.9523326000000001</v>
      </c>
      <c r="AY12" s="4">
        <f>Z12* (1-AI12)</f>
        <v>0.13053028999999999</v>
      </c>
    </row>
    <row r="13" spans="1:51" x14ac:dyDescent="0.3">
      <c r="A13" t="s">
        <v>270</v>
      </c>
      <c r="D13" s="14"/>
      <c r="J13" s="4"/>
      <c r="K13" s="4"/>
      <c r="L13" s="4"/>
      <c r="M13" s="4"/>
      <c r="N13" s="4"/>
      <c r="O13" s="4"/>
      <c r="Q13" s="4"/>
      <c r="R13" s="4"/>
      <c r="S13" s="4"/>
      <c r="T13" s="4"/>
      <c r="U13" s="4"/>
      <c r="V13" s="4"/>
      <c r="W13" s="4"/>
      <c r="X13" s="4"/>
      <c r="Y13" s="3"/>
      <c r="Z13" s="4"/>
      <c r="AB13" s="4"/>
      <c r="AC13" s="4"/>
      <c r="AD13" s="4"/>
      <c r="AK13" s="4"/>
      <c r="AL13" s="4"/>
      <c r="AM13" s="4"/>
      <c r="AN13" s="4"/>
      <c r="AQ13" s="2"/>
      <c r="AR13" s="1"/>
      <c r="AS13" s="1"/>
      <c r="AT13" s="1"/>
      <c r="AV13" s="4"/>
      <c r="AW13" s="4"/>
      <c r="AX13" s="4"/>
      <c r="AY13" s="4"/>
    </row>
    <row r="14" spans="1:51" x14ac:dyDescent="0.3">
      <c r="A14">
        <f>CopyLink2!A14</f>
        <v>5</v>
      </c>
      <c r="B14" t="str">
        <f>CopyLink2!B14</f>
        <v>Grassland</v>
      </c>
      <c r="C14">
        <f>CopyLink2!C14</f>
        <v>0</v>
      </c>
      <c r="D14" t="str">
        <f>CopyLink2!D14</f>
        <v>+</v>
      </c>
      <c r="E14" t="str">
        <f>CopyLink2!E14</f>
        <v>Crop</v>
      </c>
      <c r="G14" t="str">
        <f>CopyLink2!G14</f>
        <v>+</v>
      </c>
      <c r="H14" t="str">
        <f>CopyLink2!H14</f>
        <v>Faid_14pl</v>
      </c>
      <c r="J14" s="4">
        <f>Crop_Tree!Y14</f>
        <v>3.1119539999999994E-2</v>
      </c>
      <c r="K14" s="4">
        <f>Crop_Tree!Z14</f>
        <v>0.10328242000000001</v>
      </c>
      <c r="L14" s="4">
        <f>Crop_Tree!AA14</f>
        <v>0.10377776000000001</v>
      </c>
      <c r="M14" s="4">
        <f>Crop_Tree!AB14</f>
        <v>0.23817972000000004</v>
      </c>
      <c r="N14" s="4">
        <f>Crop_Tree!AC14</f>
        <v>0.25005493000000001</v>
      </c>
      <c r="O14" s="4">
        <f>Crop_Tree!AD14</f>
        <v>0.16688005</v>
      </c>
      <c r="Q14" s="4">
        <f>Crop_Tree!AF14</f>
        <v>0.10215367</v>
      </c>
      <c r="R14" s="4">
        <f>Crop_Tree!AG14</f>
        <v>0.2944254</v>
      </c>
      <c r="S14" s="4">
        <f>Crop_Tree!AH14</f>
        <v>0.2944214</v>
      </c>
      <c r="T14" s="4">
        <f>Crop_Tree!AI14</f>
        <v>0.69100047000000009</v>
      </c>
      <c r="U14" s="4">
        <f>Crop_Tree!AJ14</f>
        <v>1.0592978</v>
      </c>
      <c r="V14" s="4">
        <f>Crop_Tree!AK14</f>
        <v>17.090183</v>
      </c>
      <c r="X14" s="4">
        <f>Crop_Tree!P14</f>
        <v>0.15363384999999999</v>
      </c>
      <c r="Y14" s="27">
        <v>2</v>
      </c>
      <c r="Z14" s="4">
        <f>X14*Y14</f>
        <v>0.30726769999999998</v>
      </c>
      <c r="AB14" s="4">
        <f t="shared" ref="AB14" si="22">M14+T14</f>
        <v>0.92918019000000007</v>
      </c>
      <c r="AC14" s="4">
        <f t="shared" ref="AC14" si="23">N14+U14</f>
        <v>1.3093527300000001</v>
      </c>
      <c r="AD14" s="4">
        <f>O14*2</f>
        <v>0.3337601</v>
      </c>
      <c r="AF14" s="15">
        <v>0.7</v>
      </c>
      <c r="AG14" s="15">
        <v>1</v>
      </c>
      <c r="AH14" s="15">
        <v>0</v>
      </c>
      <c r="AI14" s="15">
        <v>0.9</v>
      </c>
      <c r="AJ14">
        <v>0.2</v>
      </c>
      <c r="AK14" s="4">
        <f t="shared" ref="AK14" si="24">AB14*AF14*(1-AJ14)</f>
        <v>0.52034090639999997</v>
      </c>
      <c r="AL14" s="4">
        <f>AC14*AG14*(1-AJ14)</f>
        <v>1.0474821840000001</v>
      </c>
      <c r="AM14" s="4">
        <f>AD14*AH14</f>
        <v>0</v>
      </c>
      <c r="AN14" s="4">
        <f>Z14*AI14*(1-AJ14)</f>
        <v>0.22123274399999998</v>
      </c>
      <c r="AO14">
        <v>150</v>
      </c>
      <c r="AP14">
        <v>121</v>
      </c>
      <c r="AQ14" s="2">
        <f>MAX(5, Livestock!K14/250 -1)</f>
        <v>5.3978799999999998</v>
      </c>
      <c r="AR14" s="1">
        <f t="shared" ref="AR14" si="25">AK14/AO14/AQ14*1000</f>
        <v>0.64264847977354067</v>
      </c>
      <c r="AS14" s="1">
        <f t="shared" ref="AS14" si="26">AL14/AO14/AQ14*1000</f>
        <v>1.2936957768605455</v>
      </c>
      <c r="AT14" s="1">
        <f>AN14/AP14/AQ14*1000</f>
        <v>0.33871997619879779</v>
      </c>
      <c r="AV14" s="4">
        <f t="shared" ref="AV14" si="27">AB14* (1-AF14)</f>
        <v>0.27875405700000006</v>
      </c>
      <c r="AW14" s="4">
        <f t="shared" ref="AW14" si="28">AC14* (1-AG14)</f>
        <v>0</v>
      </c>
      <c r="AX14" s="4">
        <f t="shared" ref="AX14" si="29">AD14* (1-AH14)</f>
        <v>0.3337601</v>
      </c>
      <c r="AY14" s="4">
        <f>Z14* (1-AI14)</f>
        <v>3.072676999999999E-2</v>
      </c>
    </row>
    <row r="15" spans="1:51" x14ac:dyDescent="0.3">
      <c r="A15">
        <f>CopyLink2!A15</f>
        <v>6</v>
      </c>
      <c r="B15" t="str">
        <f>CopyLink2!B15</f>
        <v>Grassland</v>
      </c>
      <c r="C15">
        <f>CopyLink2!C15</f>
        <v>0</v>
      </c>
      <c r="D15" t="str">
        <f>CopyLink2!D15</f>
        <v>+</v>
      </c>
      <c r="E15" t="str">
        <f>CopyLink2!E15</f>
        <v>Crop</v>
      </c>
      <c r="G15" t="str">
        <f>CopyLink2!G15</f>
        <v>+</v>
      </c>
      <c r="H15" t="str">
        <f>CopyLink2!H15</f>
        <v>Faid_14pl</v>
      </c>
      <c r="I15" t="str">
        <f>CopyLink2!I15</f>
        <v>Guiera_2000pl</v>
      </c>
      <c r="J15" s="4">
        <f>Crop_Tree!Y15</f>
        <v>9.0161469999999994E-2</v>
      </c>
      <c r="K15" s="4">
        <f>Crop_Tree!Z15</f>
        <v>0.17747973</v>
      </c>
      <c r="L15" s="4">
        <f>Crop_Tree!AA15</f>
        <v>0.17747609</v>
      </c>
      <c r="M15" s="4">
        <f>Crop_Tree!AB15</f>
        <v>0.44511729</v>
      </c>
      <c r="N15" s="4">
        <f>Crop_Tree!AC15</f>
        <v>0.40557962999999997</v>
      </c>
      <c r="O15" s="4">
        <f>Crop_Tree!AD15</f>
        <v>0.16788034999999996</v>
      </c>
      <c r="Q15" s="4">
        <f>Crop_Tree!AF15</f>
        <v>0.31278354999999997</v>
      </c>
      <c r="R15" s="4">
        <f>Crop_Tree!AG15</f>
        <v>0.53850629999999999</v>
      </c>
      <c r="S15" s="4">
        <f>Crop_Tree!AH15</f>
        <v>0.53852469999999997</v>
      </c>
      <c r="T15" s="4">
        <f>Crop_Tree!AI15</f>
        <v>1.3898145499999999</v>
      </c>
      <c r="U15" s="4">
        <f>Crop_Tree!AJ15</f>
        <v>1.9250361000000002</v>
      </c>
      <c r="V15" s="4">
        <f>Crop_Tree!AK15</f>
        <v>16.798672500000002</v>
      </c>
      <c r="X15" s="4">
        <f>Crop_Tree!P15</f>
        <v>0.18858409999999998</v>
      </c>
      <c r="Y15" s="27">
        <v>2</v>
      </c>
      <c r="Z15" s="4">
        <f>X15*Y15</f>
        <v>0.37716819999999995</v>
      </c>
      <c r="AB15" s="4">
        <f t="shared" ref="AB15" si="30">M15+T15</f>
        <v>1.8349318399999999</v>
      </c>
      <c r="AC15" s="4">
        <f t="shared" ref="AC15" si="31">N15+U15</f>
        <v>2.3306157300000003</v>
      </c>
      <c r="AD15" s="4">
        <f>O15*2</f>
        <v>0.33576069999999991</v>
      </c>
      <c r="AF15" s="15">
        <v>0.7</v>
      </c>
      <c r="AG15" s="15">
        <v>1</v>
      </c>
      <c r="AH15" s="15">
        <v>0</v>
      </c>
      <c r="AI15" s="15">
        <v>0.9</v>
      </c>
      <c r="AJ15">
        <v>0.2</v>
      </c>
      <c r="AK15" s="4">
        <f t="shared" ref="AK15" si="32">AB15*AF15*(1-AJ15)</f>
        <v>1.0275618303999998</v>
      </c>
      <c r="AL15" s="4">
        <f>AC15*AG15*(1-AJ15)</f>
        <v>1.8644925840000004</v>
      </c>
      <c r="AM15" s="4">
        <f>AD15*AH15</f>
        <v>0</v>
      </c>
      <c r="AN15" s="4">
        <f>Z15*AI15*(1-AJ15)</f>
        <v>0.271561104</v>
      </c>
      <c r="AO15">
        <v>150</v>
      </c>
      <c r="AP15">
        <v>121</v>
      </c>
      <c r="AQ15" s="2">
        <f>MAX(5, Livestock!K15/250 -1)</f>
        <v>5.2734399999999999</v>
      </c>
      <c r="AR15" s="1">
        <f t="shared" ref="AR15" si="33">AK15/AO15/AQ15*1000</f>
        <v>1.2990405129605469</v>
      </c>
      <c r="AS15" s="1">
        <f t="shared" ref="AS15" si="34">AL15/AO15/AQ15*1000</f>
        <v>2.3570858035741384</v>
      </c>
      <c r="AT15" s="1">
        <f>AN15/AP15/AQ15*1000</f>
        <v>0.42558683603645803</v>
      </c>
      <c r="AV15" s="4">
        <f t="shared" ref="AV15" si="35">AB15* (1-AF15)</f>
        <v>0.55047955200000009</v>
      </c>
      <c r="AW15" s="4">
        <f t="shared" ref="AW15" si="36">AC15* (1-AG15)</f>
        <v>0</v>
      </c>
      <c r="AX15" s="4">
        <f t="shared" ref="AX15" si="37">AD15* (1-AH15)</f>
        <v>0.33576069999999991</v>
      </c>
      <c r="AY15" s="4">
        <f>Z15* (1-AI15)</f>
        <v>3.7716819999999984E-2</v>
      </c>
    </row>
    <row r="17" spans="1:51" x14ac:dyDescent="0.3">
      <c r="A17" t="s">
        <v>266</v>
      </c>
    </row>
    <row r="18" spans="1:51" x14ac:dyDescent="0.3">
      <c r="A18">
        <f>CopyLink2!A18</f>
        <v>7</v>
      </c>
      <c r="B18" t="str">
        <f>CopyLink2!B18</f>
        <v>Grassland</v>
      </c>
      <c r="C18" t="str">
        <f>CopyLink2!C18</f>
        <v>conc</v>
      </c>
      <c r="D18" t="str">
        <f>CopyLink2!D18</f>
        <v>#</v>
      </c>
      <c r="E18" t="str">
        <f>CopyLink2!E18</f>
        <v>Crop</v>
      </c>
      <c r="F18" t="str">
        <f>Crop_Tree!F18</f>
        <v>FertRCD</v>
      </c>
      <c r="J18" s="4">
        <f>Crop_Tree!Y18</f>
        <v>0.39147910000000002</v>
      </c>
      <c r="K18" s="4">
        <f>Crop_Tree!Z18</f>
        <v>0.38697190000000004</v>
      </c>
      <c r="L18" s="4">
        <f>Crop_Tree!AA18</f>
        <v>0.36492370000000007</v>
      </c>
      <c r="M18" s="4">
        <f>Crop_Tree!AB18</f>
        <v>1.1433747000000001</v>
      </c>
      <c r="N18" s="4">
        <f>Crop_Tree!AC18</f>
        <v>0.40410904999999991</v>
      </c>
      <c r="Q18" s="4">
        <f>Crop_Tree!AF18</f>
        <v>2.6771330000000004</v>
      </c>
      <c r="R18" s="4">
        <f>Crop_Tree!AG18</f>
        <v>2.4894320000000003</v>
      </c>
      <c r="S18" s="4">
        <f>Crop_Tree!AH18</f>
        <v>2.2230910000000002</v>
      </c>
      <c r="T18" s="4">
        <f>Crop_Tree!AI18</f>
        <v>7.3896560000000004</v>
      </c>
      <c r="U18" s="4">
        <f>Crop_Tree!AJ18</f>
        <v>2.0146975999999999</v>
      </c>
      <c r="X18" s="4">
        <v>0</v>
      </c>
      <c r="Y18" s="4"/>
      <c r="AB18" s="4">
        <f t="shared" ref="AB18" si="38">M18+T18</f>
        <v>8.5330307000000012</v>
      </c>
      <c r="AC18" s="4">
        <f t="shared" ref="AC18" si="39">N18+U18</f>
        <v>2.4188066499999996</v>
      </c>
      <c r="AF18" s="15">
        <v>0</v>
      </c>
      <c r="AG18" s="15">
        <v>0</v>
      </c>
      <c r="AJ18">
        <v>0.2</v>
      </c>
      <c r="AK18" s="4">
        <f t="shared" ref="AK18" si="40">AB18*AF18*(1-AJ18)</f>
        <v>0</v>
      </c>
      <c r="AL18" s="4">
        <f>AC18*AG18*(1-AJ18)</f>
        <v>0</v>
      </c>
      <c r="AM18" s="4"/>
      <c r="AO18">
        <v>150</v>
      </c>
      <c r="AQ18" s="2">
        <f>MAX(5, Livestock!K18/250 -1)</f>
        <v>5</v>
      </c>
      <c r="AR18" s="1">
        <f t="shared" ref="AR18" si="41">AK18/AO18/AQ18*1000</f>
        <v>0</v>
      </c>
      <c r="AS18" s="1">
        <f t="shared" ref="AS18" si="42">AL18/AO18/AQ18*1000</f>
        <v>0</v>
      </c>
      <c r="AV18" s="4">
        <f t="shared" ref="AV18" si="43">AB18* (1-AF18)</f>
        <v>8.5330307000000012</v>
      </c>
      <c r="AW18" s="4">
        <f t="shared" ref="AW18" si="44">AC18* (1-AG18)</f>
        <v>2.4188066499999996</v>
      </c>
    </row>
    <row r="19" spans="1:51" x14ac:dyDescent="0.3">
      <c r="A19">
        <f>CopyLink2!A19</f>
        <v>8</v>
      </c>
      <c r="B19" t="str">
        <f>CopyLink2!B19</f>
        <v>Grassland</v>
      </c>
      <c r="C19" t="str">
        <f>CopyLink2!C19</f>
        <v>conc</v>
      </c>
      <c r="D19" t="str">
        <f>CopyLink2!D19</f>
        <v>+</v>
      </c>
      <c r="E19" t="str">
        <f>CopyLink2!E19</f>
        <v>Crop</v>
      </c>
      <c r="F19">
        <f>Crop_Tree!F19</f>
        <v>0</v>
      </c>
      <c r="J19" s="4">
        <f>Crop_Tree!Y19</f>
        <v>9.9385479999999998E-2</v>
      </c>
      <c r="K19" s="4">
        <f>Crop_Tree!Z19</f>
        <v>9.9385879999999996E-2</v>
      </c>
      <c r="L19" s="4">
        <f>Crop_Tree!AA19</f>
        <v>9.938959E-2</v>
      </c>
      <c r="M19" s="4">
        <f>Crop_Tree!AB19</f>
        <v>0.29816094999999998</v>
      </c>
      <c r="N19" s="4">
        <f>Crop_Tree!AC19</f>
        <v>0.33202900999999996</v>
      </c>
      <c r="Q19" s="4">
        <f>Crop_Tree!AF19</f>
        <v>0.34617287999999996</v>
      </c>
      <c r="R19" s="4">
        <f>Crop_Tree!AG19</f>
        <v>0.34617211000000003</v>
      </c>
      <c r="S19" s="4">
        <f>Crop_Tree!AH19</f>
        <v>0.34610990999999991</v>
      </c>
      <c r="T19" s="4">
        <f>Crop_Tree!AI19</f>
        <v>1.0384549000000001</v>
      </c>
      <c r="U19" s="4">
        <f>Crop_Tree!AJ19</f>
        <v>1.5528114</v>
      </c>
      <c r="X19" s="4">
        <v>0</v>
      </c>
      <c r="Y19" s="4"/>
      <c r="AB19" s="4">
        <f t="shared" ref="AB19" si="45">M19+T19</f>
        <v>1.33661585</v>
      </c>
      <c r="AC19" s="4">
        <f t="shared" ref="AC19" si="46">N19+U19</f>
        <v>1.8848404099999998</v>
      </c>
      <c r="AF19" s="15">
        <v>0.7</v>
      </c>
      <c r="AG19" s="15">
        <v>1</v>
      </c>
      <c r="AJ19">
        <v>0.2</v>
      </c>
      <c r="AK19" s="4">
        <f t="shared" ref="AK19" si="47">AB19*AF19*(1-AJ19)</f>
        <v>0.74850487600000004</v>
      </c>
      <c r="AL19" s="4">
        <f>AC19*AG19*(1-AJ19)</f>
        <v>1.5078723279999999</v>
      </c>
      <c r="AM19" s="4"/>
      <c r="AO19">
        <v>150</v>
      </c>
      <c r="AQ19" s="2">
        <f>MAX(5, Livestock!K19/250 -1)</f>
        <v>6.3163199999999993</v>
      </c>
      <c r="AR19" s="1">
        <f t="shared" ref="AR19" si="48">AK19/AO19/AQ19*1000</f>
        <v>0.79002211836427982</v>
      </c>
      <c r="AS19" s="1">
        <f t="shared" ref="AS19" si="49">AL19/AO19/AQ19*1000</f>
        <v>1.5915093261054962</v>
      </c>
      <c r="AV19" s="4">
        <f t="shared" ref="AV19" si="50">AB19* (1-AF19)</f>
        <v>0.40098475500000008</v>
      </c>
      <c r="AW19" s="4">
        <f t="shared" ref="AW19" si="51">AC19* (1-AG19)</f>
        <v>0</v>
      </c>
    </row>
    <row r="20" spans="1:51" x14ac:dyDescent="0.3">
      <c r="A20">
        <f>CopyLink2!A20</f>
        <v>9</v>
      </c>
      <c r="B20" t="str">
        <f>CopyLink2!B20</f>
        <v>Grassland</v>
      </c>
      <c r="C20" t="str">
        <f>CopyLink2!C20</f>
        <v>conc</v>
      </c>
      <c r="D20" t="str">
        <f>CopyLink2!D20</f>
        <v>+</v>
      </c>
      <c r="E20" t="str">
        <f>CopyLink2!E20</f>
        <v>Crop</v>
      </c>
      <c r="F20" t="str">
        <f>Crop_Tree!F20</f>
        <v>FertRCD</v>
      </c>
      <c r="G20">
        <f>CopyLink2!G20</f>
        <v>0</v>
      </c>
      <c r="J20" s="4">
        <f>Crop_Tree!Y20</f>
        <v>0.33228069999999998</v>
      </c>
      <c r="K20" s="4">
        <f>Crop_Tree!Z20</f>
        <v>0.32013140000000001</v>
      </c>
      <c r="L20" s="4">
        <f>Crop_Tree!AA20</f>
        <v>0.28325920000000004</v>
      </c>
      <c r="M20" s="4">
        <f>Crop_Tree!AB20</f>
        <v>0.93567130000000009</v>
      </c>
      <c r="N20" s="4">
        <f>Crop_Tree!AC20</f>
        <v>0.29081942999999999</v>
      </c>
      <c r="Q20" s="4">
        <f>Crop_Tree!AF20</f>
        <v>1.572784</v>
      </c>
      <c r="R20" s="4">
        <f>Crop_Tree!AG20</f>
        <v>1.4187639999999999</v>
      </c>
      <c r="S20" s="4">
        <f>Crop_Tree!AH20</f>
        <v>1.2540071000000002</v>
      </c>
      <c r="T20" s="4">
        <f>Crop_Tree!AI20</f>
        <v>4.2455550999999998</v>
      </c>
      <c r="U20" s="4">
        <f>Crop_Tree!AJ20</f>
        <v>1.3452221999999998</v>
      </c>
      <c r="X20" s="4">
        <v>0</v>
      </c>
      <c r="Y20" s="4"/>
      <c r="AB20" s="4">
        <f t="shared" ref="AB20" si="52">M20+T20</f>
        <v>5.1812263999999999</v>
      </c>
      <c r="AC20" s="4">
        <f t="shared" ref="AC20" si="53">N20+U20</f>
        <v>1.6360416299999998</v>
      </c>
      <c r="AF20" s="15">
        <v>0.7</v>
      </c>
      <c r="AG20" s="15">
        <v>1</v>
      </c>
      <c r="AJ20">
        <v>0.2</v>
      </c>
      <c r="AK20" s="4">
        <f t="shared" ref="AK20" si="54">AB20*AF20*(1-AJ20)</f>
        <v>2.9014867839999998</v>
      </c>
      <c r="AL20" s="4">
        <f>AC20*AG20*(1-AJ20)</f>
        <v>1.308833304</v>
      </c>
      <c r="AM20" s="4"/>
      <c r="AO20">
        <v>150</v>
      </c>
      <c r="AQ20" s="2">
        <f>MAX(5, Livestock!K20/250 -1)</f>
        <v>5.8820399999999999</v>
      </c>
      <c r="AR20" s="1">
        <f t="shared" ref="AR20" si="55">AK20/AO20/AQ20*1000</f>
        <v>3.2885266381504827</v>
      </c>
      <c r="AS20" s="1">
        <f t="shared" ref="AS20" si="56">AL20/AO20/AQ20*1000</f>
        <v>1.4834233293211199</v>
      </c>
      <c r="AV20" s="4">
        <f t="shared" ref="AV20" si="57">AB20* (1-AF20)</f>
        <v>1.5543679200000002</v>
      </c>
      <c r="AW20" s="4">
        <f t="shared" ref="AW20" si="58">AC20* (1-AG20)</f>
        <v>0</v>
      </c>
    </row>
    <row r="21" spans="1:51" x14ac:dyDescent="0.3">
      <c r="A21">
        <f>CopyLink2!A21</f>
        <v>10</v>
      </c>
      <c r="B21" t="str">
        <f>CopyLink2!B21</f>
        <v>Grassland</v>
      </c>
      <c r="C21" t="str">
        <f>CopyLink2!C21</f>
        <v>conc</v>
      </c>
      <c r="D21" t="str">
        <f>CopyLink2!D21</f>
        <v>+</v>
      </c>
      <c r="E21" t="str">
        <f>CopyLink2!E21</f>
        <v>Crop</v>
      </c>
      <c r="F21">
        <f>Crop_Tree!F21</f>
        <v>0</v>
      </c>
      <c r="G21" t="str">
        <f>CopyLink2!G21</f>
        <v>+</v>
      </c>
      <c r="H21" t="str">
        <f>CopyLink2!H21</f>
        <v>Faid_7pl</v>
      </c>
      <c r="J21" s="4">
        <f>Crop_Tree!Y21</f>
        <v>8.9361469999999998E-2</v>
      </c>
      <c r="K21" s="4">
        <f>Crop_Tree!Z21</f>
        <v>0.12305574999999999</v>
      </c>
      <c r="L21" s="4">
        <f>Crop_Tree!AA21</f>
        <v>0.12294023999999999</v>
      </c>
      <c r="M21" s="4">
        <f>Crop_Tree!AB21</f>
        <v>0.33535746</v>
      </c>
      <c r="N21" s="4">
        <f>Crop_Tree!AC21</f>
        <v>0.33057913</v>
      </c>
      <c r="O21" s="4">
        <f>Crop_Tree!AD21</f>
        <v>8.333059000000001E-2</v>
      </c>
      <c r="Q21" s="4">
        <f>Crop_Tree!AF21</f>
        <v>0.30940382</v>
      </c>
      <c r="R21" s="4">
        <f>Crop_Tree!AG21</f>
        <v>0.40208490000000002</v>
      </c>
      <c r="S21" s="4">
        <f>Crop_Tree!AH21</f>
        <v>0.40194340000000006</v>
      </c>
      <c r="T21" s="4">
        <f>Crop_Tree!AI21</f>
        <v>1.1134321200000001</v>
      </c>
      <c r="U21" s="4">
        <f>Crop_Tree!AJ21</f>
        <v>1.5430583999999998</v>
      </c>
      <c r="V21" s="4">
        <f>Crop_Tree!AK21</f>
        <v>8.7837075000000002</v>
      </c>
      <c r="X21" s="4">
        <f>Crop_Tree!P21</f>
        <v>9.4131500000000007E-2</v>
      </c>
      <c r="Y21" s="3">
        <v>2</v>
      </c>
      <c r="Z21" s="4">
        <f>X21*Y21</f>
        <v>0.18826300000000001</v>
      </c>
      <c r="AB21" s="4">
        <f t="shared" ref="AB21" si="59">M21+T21</f>
        <v>1.4487895800000001</v>
      </c>
      <c r="AC21" s="4">
        <f t="shared" ref="AC21" si="60">N21+U21</f>
        <v>1.8736375299999999</v>
      </c>
      <c r="AD21" s="4">
        <f>O21*2</f>
        <v>0.16666118000000002</v>
      </c>
      <c r="AF21" s="15">
        <v>0.7</v>
      </c>
      <c r="AG21" s="15">
        <v>1</v>
      </c>
      <c r="AH21" s="15">
        <v>0</v>
      </c>
      <c r="AI21" s="15">
        <v>0.9</v>
      </c>
      <c r="AJ21">
        <v>0.2</v>
      </c>
      <c r="AK21" s="4">
        <f t="shared" ref="AK21" si="61">AB21*AF21*(1-AJ21)</f>
        <v>0.81132216479999997</v>
      </c>
      <c r="AL21" s="4">
        <f>AC21*AG21*(1-AJ21)</f>
        <v>1.498910024</v>
      </c>
      <c r="AM21" s="4">
        <f>AD21*AH21</f>
        <v>0</v>
      </c>
      <c r="AN21" s="4">
        <f>Z21*AI21*(1-AJ21)</f>
        <v>0.13554936000000004</v>
      </c>
      <c r="AO21">
        <v>150</v>
      </c>
      <c r="AP21">
        <v>121</v>
      </c>
      <c r="AQ21" s="2">
        <f>MAX(5, Livestock!K21/250 -1)</f>
        <v>5</v>
      </c>
      <c r="AR21" s="1">
        <f t="shared" ref="AR21" si="62">AK21/AO21/AQ21*1000</f>
        <v>1.0817628863999997</v>
      </c>
      <c r="AS21" s="1">
        <f t="shared" ref="AS21" si="63">AL21/AO21/AQ21*1000</f>
        <v>1.9985466986666665</v>
      </c>
      <c r="AT21" s="1">
        <f>AN21/AP21/AQ21*1000</f>
        <v>0.22404852892561988</v>
      </c>
      <c r="AV21" s="4">
        <f t="shared" ref="AV21" si="64">AB21* (1-AF21)</f>
        <v>0.43463687400000012</v>
      </c>
      <c r="AW21" s="4">
        <f t="shared" ref="AW21" si="65">AC21* (1-AG21)</f>
        <v>0</v>
      </c>
      <c r="AX21" s="4">
        <f t="shared" ref="AX21" si="66">AD21* (1-AH21)</f>
        <v>0.16666118000000002</v>
      </c>
      <c r="AY21" s="4">
        <f>Z21* (1-AI21)</f>
        <v>1.8826299999999997E-2</v>
      </c>
    </row>
    <row r="22" spans="1:51" x14ac:dyDescent="0.3">
      <c r="A22">
        <f>CopyLink2!A22</f>
        <v>11</v>
      </c>
      <c r="B22" t="str">
        <f>CopyLink2!B22</f>
        <v>Grassland</v>
      </c>
      <c r="C22" t="str">
        <f>CopyLink2!C22</f>
        <v>conc</v>
      </c>
      <c r="D22" t="str">
        <f>CopyLink2!D22</f>
        <v>+</v>
      </c>
      <c r="E22" t="str">
        <f>CopyLink2!E22</f>
        <v>Crop</v>
      </c>
      <c r="F22" t="str">
        <f>Crop_Tree!F22</f>
        <v>Fert05RCD</v>
      </c>
      <c r="G22" t="str">
        <f>CopyLink2!G22</f>
        <v>+</v>
      </c>
      <c r="H22" t="str">
        <f>CopyLink2!H22</f>
        <v>Faid_7pl</v>
      </c>
      <c r="I22" t="str">
        <f>CopyLink2!I22</f>
        <v>Guiera_1000pl</v>
      </c>
      <c r="J22" s="4">
        <f>Crop_Tree!Y22</f>
        <v>0.30002910000000005</v>
      </c>
      <c r="K22" s="4">
        <f>Crop_Tree!Z22</f>
        <v>0.31826290000000002</v>
      </c>
      <c r="L22" s="4">
        <f>Crop_Tree!AA22</f>
        <v>0.31821430000000001</v>
      </c>
      <c r="M22" s="4">
        <f>Crop_Tree!AB22</f>
        <v>0.93650630000000001</v>
      </c>
      <c r="N22" s="4">
        <f>Crop_Tree!AC22</f>
        <v>0.35193478</v>
      </c>
      <c r="O22" s="4">
        <f>Crop_Tree!AD22</f>
        <v>8.253174499999999E-2</v>
      </c>
      <c r="Q22" s="4">
        <f>Crop_Tree!AF22</f>
        <v>1.0450294999999996</v>
      </c>
      <c r="R22" s="4">
        <f>Crop_Tree!AG22</f>
        <v>1.0323104999999999</v>
      </c>
      <c r="S22" s="4">
        <f>Crop_Tree!AH22</f>
        <v>1.0310735</v>
      </c>
      <c r="T22" s="4">
        <f>Crop_Tree!AI22</f>
        <v>3.1084134999999993</v>
      </c>
      <c r="U22" s="4">
        <f>Crop_Tree!AJ22</f>
        <v>1.6400304000000001</v>
      </c>
      <c r="V22" s="4">
        <f>Crop_Tree!AK22</f>
        <v>8.2805810000000015</v>
      </c>
      <c r="X22" s="4">
        <f>Crop_Tree!P22</f>
        <v>9.3041095000000004E-2</v>
      </c>
      <c r="Y22" s="3">
        <v>2</v>
      </c>
      <c r="Z22" s="4">
        <f>X22*Y22</f>
        <v>0.18608219000000001</v>
      </c>
      <c r="AB22" s="4">
        <f t="shared" ref="AB22" si="67">M22+T22</f>
        <v>4.0449197999999988</v>
      </c>
      <c r="AC22" s="4">
        <f t="shared" ref="AC22" si="68">N22+U22</f>
        <v>1.9919651800000002</v>
      </c>
      <c r="AD22" s="4">
        <f>O22*2</f>
        <v>0.16506348999999998</v>
      </c>
      <c r="AF22" s="15">
        <v>0.7</v>
      </c>
      <c r="AG22" s="15">
        <v>1</v>
      </c>
      <c r="AH22" s="15">
        <v>0</v>
      </c>
      <c r="AI22" s="15">
        <v>0.9</v>
      </c>
      <c r="AJ22">
        <v>0.2</v>
      </c>
      <c r="AK22" s="4">
        <f t="shared" ref="AK22" si="69">AB22*AF22*(1-AJ22)</f>
        <v>2.2651550879999993</v>
      </c>
      <c r="AL22" s="4">
        <f>AC22*AG22*(1-AJ22)</f>
        <v>1.5935721440000004</v>
      </c>
      <c r="AM22" s="4">
        <f>AD22*AH22</f>
        <v>0</v>
      </c>
      <c r="AN22" s="4">
        <f>Z22*AI22*(1-AJ22)</f>
        <v>0.13397917680000002</v>
      </c>
      <c r="AO22">
        <v>150</v>
      </c>
      <c r="AP22">
        <v>121</v>
      </c>
      <c r="AQ22" s="2">
        <f>MAX(5, Livestock!K22/250 -1)</f>
        <v>5.1333199999999994</v>
      </c>
      <c r="AR22" s="1">
        <f t="shared" ref="AR22" si="70">AK22/AO22/AQ22*1000</f>
        <v>2.9417674954999877</v>
      </c>
      <c r="AS22" s="1">
        <f t="shared" ref="AS22" si="71">AL22/AO22/AQ22*1000</f>
        <v>2.0695795885184127</v>
      </c>
      <c r="AT22" s="1">
        <f>AN22/AP22/AQ22*1000</f>
        <v>0.2157017142837272</v>
      </c>
      <c r="AV22" s="4">
        <f t="shared" ref="AV22" si="72">AB22* (1-AF22)</f>
        <v>1.2134759399999999</v>
      </c>
      <c r="AW22" s="4">
        <f t="shared" ref="AW22" si="73">AC22* (1-AG22)</f>
        <v>0</v>
      </c>
      <c r="AX22" s="4">
        <f t="shared" ref="AX22" si="74">AD22* (1-AH22)</f>
        <v>0.16506348999999998</v>
      </c>
      <c r="AY22" s="4">
        <f>Z22* (1-AI22)</f>
        <v>1.8608218999999995E-2</v>
      </c>
    </row>
    <row r="25" spans="1:51" x14ac:dyDescent="0.3">
      <c r="AI25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Instructions</vt:lpstr>
      <vt:lpstr>Setting</vt:lpstr>
      <vt:lpstr>Calibration</vt:lpstr>
      <vt:lpstr>Scenarios</vt:lpstr>
      <vt:lpstr>Summary</vt:lpstr>
      <vt:lpstr>Crop_Tree</vt:lpstr>
      <vt:lpstr>Livestock</vt:lpstr>
      <vt:lpstr>Manure</vt:lpstr>
      <vt:lpstr>ResiduesFeed</vt:lpstr>
      <vt:lpstr>Soil</vt:lpstr>
      <vt:lpstr>CopyLink2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Cadisch</dc:creator>
  <cp:lastModifiedBy>Georg Cadisch</cp:lastModifiedBy>
  <dcterms:created xsi:type="dcterms:W3CDTF">2025-05-08T14:08:27Z</dcterms:created>
  <dcterms:modified xsi:type="dcterms:W3CDTF">2025-08-12T12:34:55Z</dcterms:modified>
</cp:coreProperties>
</file>